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0" windowWidth="12120" windowHeight="9120" activeTab="2"/>
  </bookViews>
  <sheets>
    <sheet name="ГрафРабот" sheetId="1" r:id="rId1"/>
    <sheet name="ПланЗакуп" sheetId="2" r:id="rId2"/>
    <sheet name="ГрафРасх" sheetId="3" r:id="rId3"/>
    <sheet name="ПоказМонитор" sheetId="4" r:id="rId4"/>
  </sheets>
  <definedNames>
    <definedName name="_xlnm._FilterDatabase" localSheetId="1" hidden="1">'ПланЗакуп'!$A$14:$M$317</definedName>
  </definedNames>
  <calcPr fullCalcOnLoad="1"/>
</workbook>
</file>

<file path=xl/sharedStrings.xml><?xml version="1.0" encoding="utf-8"?>
<sst xmlns="http://schemas.openxmlformats.org/spreadsheetml/2006/main" count="2417" uniqueCount="1288">
  <si>
    <t xml:space="preserve">         Задача 1.11.  Создание единого информационного пространства СГАУ на базе  PDM-технологии, интеграция на этой основе CAE/CAD/CAM-технологий и  внедрение в учебный процесс сквозных курсовых проектов, имитирующих реальное проектирование конструкций и технологий производства аэрокосмических объектов и включающих в себя комплексность решения задач, когда в системе единого ин-формационного обеспечения совместно выполняются несколько проектов по раз-личным дисциплинам с учетом взаимного влияния друг на друга геометрических параметров, прочности и газодинамических характеристик, конструкции и техно-логии производства, что позволяет выполнять проекты по разным специальностям и проектировать летательный аппарат вместе с двигательной установкой и  системой его эксплуатации  </t>
  </si>
  <si>
    <t>Показатель 1.4.7. Количество  методических указаний по  лабораторным работам термогазодинамического цикла и процессам горения с использованием современных газодинамических пакетов</t>
  </si>
  <si>
    <t>Лазерная лаборатория, оснащенная технологическим оборудованием: мощным газовым лазером типа ROFIN DCx10 и автоматизированным  координатным устройством</t>
  </si>
  <si>
    <t>Специализированная установка для сварки на базе твердотельного лазера</t>
  </si>
  <si>
    <t>Покупка датчиков давления, источников опорного напряжения, контроллеров, преобразователей и платы сбора информации</t>
  </si>
  <si>
    <t>Закупка оборудования PIV фирмы Dantec (Дания)</t>
  </si>
  <si>
    <t xml:space="preserve">Показатель 1.2.9. Участие студентов в научно-исследовательской работе </t>
  </si>
  <si>
    <t xml:space="preserve">Показатель 1.3.4. Учебно-исследовательский комплекс на базе цифровых микроконтроллерных систем </t>
  </si>
  <si>
    <t xml:space="preserve">Показатель 1.3.5. Создание лабораторных стендовых установок </t>
  </si>
  <si>
    <t>Показатель 1.3.6. Подготовка к изданию методических указаний и комплексов</t>
  </si>
  <si>
    <t xml:space="preserve">Показатель 1.3.4. Количество стажировок </t>
  </si>
  <si>
    <t>Показатель 1.4.10. Общая площадь медернизированного аудиторного фонда лаборатории электротехники</t>
  </si>
  <si>
    <t>2.3.2. Мероприятие: 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t>
  </si>
  <si>
    <t>Гречишников В.М., проф. кафедры электротехники</t>
  </si>
  <si>
    <t>1.8.2. Мероприятие: Создание   учебного комплекса, интегрирующего учебный и производственный процессы при подготовке технологов на базе ОАО «Моторостроитель»</t>
  </si>
  <si>
    <t>1.8.5. Мероприятие: Приобретение программно-методического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 моделирования динамических процессов в элементах систем автоматики</t>
  </si>
  <si>
    <t>2.1.10. Мероприятие: Организация сквозного индивидуального обучения в рамках НОЦ "Спектр": разработка программного и методического обеспечения, этап 2007 г.</t>
  </si>
  <si>
    <t>2.1.11. Мероприятие: Организация сквозного индивидуального обучения в рамках НОЦ "Спектр": повышение квалификации и переподготовка кадров, этап 2006 г.</t>
  </si>
  <si>
    <t>2.1.9. Мероприятие: Организация сквозного индивидуального обучения в рамках НОЦ "Спектр": разработка программного и методического обеспечения, этап 2006 г.</t>
  </si>
  <si>
    <t>2.1.12. Мероприятие: Организация сквозного индивидуального обучения в рамках НОЦ "Спектр": повышение квалификации и переподготовка кадров, этап 2007 г.</t>
  </si>
  <si>
    <t>1.10/1.10.9.</t>
  </si>
  <si>
    <t>1.10/1.10.10.</t>
  </si>
  <si>
    <t>1.10/1.10.11.</t>
  </si>
  <si>
    <t>1.10/1.10.12.</t>
  </si>
  <si>
    <t>1.10/1.10.13.</t>
  </si>
  <si>
    <t>1.10/1.10.14.</t>
  </si>
  <si>
    <t xml:space="preserve">         Задача 1.3. Разработка и реализация новой методологии обучения и методического обеспечения подготовки инженеров, владеющих современными методами экспериментальной доводки, испытаний и сертификации перспективных аэрокосмических объектов и их агрегатов на основе использования новых технологий в области измерения, обработки данных и метрологической аттестации, лазерных технологий и сокращения на этой основе сроков создания изделий, повышения их надежности и снижения себестоимости, в том числе за счет обеспечения адекватности моделей, используемых на стадиях проектирования и конструирования</t>
  </si>
  <si>
    <t>Показатель 1.3.2. Количество лабораторных работ по использованию лазерно - оптических средств измерения в газодинамическом эксперименте</t>
  </si>
  <si>
    <t>Показатель 1.3.3. Количество лабораторных работ по применению газоанализатора и тепловизора в учебном процессе</t>
  </si>
  <si>
    <t>Показатель 1.4.1. Количество учебных пособий и методических указаний по освоению CAD/CAE-моделирования элементов конструкции двигателей</t>
  </si>
  <si>
    <t>Показатель 1.4.2. Количество лабораторных работ по изучению конструкций двигателей и проектированию систем АД с совместным использованием пакетов ANSYS, ADAMS, Solid Edge.</t>
  </si>
  <si>
    <t>Показатель 1.4.8. Количество единиц учебно-лабораторного оборудования, введенного в эксплуатацию</t>
  </si>
  <si>
    <t>Показатель 1.4.9. Количество методических указаний, пособий и внедренных программных комплексов</t>
  </si>
  <si>
    <t>Гречников Ф. В., проректор по учебной работе</t>
  </si>
  <si>
    <t>2.2.15. Мероприятие: Модернизация (ремонт) лабораторий</t>
  </si>
  <si>
    <t xml:space="preserve">         Задача 1.5. Разработка и реализация инновационной методологии и методического обеспечения подготовки специалистов в области аэрогидродинамики, газовой динамики, тепломассообмена и газодинамической доводки на основе владения предметной областью и фундаментальной научной подготовки в области математической физики, численных методов и современных информационных технологий</t>
  </si>
  <si>
    <t xml:space="preserve">Показатель 1.5.2. Количество методических указаний по выполнению курсовых и лабораторных работ по изучению рабочего тела в элементах лопаточных машин.  </t>
  </si>
  <si>
    <t xml:space="preserve">Задача 1.13. Разработка и реализация современных методов подготовки конкурентоспособных специалистов в области систем управления изделиями аэрокосмического назначения на основе использования авторских научных разработок по исследованию динамических и виброакустических процессов, применения в учебном процессе имитационного моделирования сложных объектов и систем цифрового управления ими на основе современного интегрированного программно-аппаратного комплекса National Instruments  </t>
  </si>
  <si>
    <t xml:space="preserve">         Задача 1.14. Развитие кадрового потенциала программы:  завершение в 2006-2007 г.г. обучение профессорско-преподавательского состава современным информационным технологиям, используемым в инженерном и естественно-научном образовании;  предоставить преподавателям возможность стажировки в передовых вузах страны; в крупных зарубежных университетах, с которыми СГАУ имеет прочные и долговременные связи; в аэрокосмических российских и зарубежных фирмах; активно привлекать к работе по программе молодых преподавателей, в том числе используя подготовку через аспирантуру и докторантуру  </t>
  </si>
  <si>
    <t>Акт сдачи - приёмки.</t>
  </si>
  <si>
    <t xml:space="preserve"> 1.14.1. Мероприятие: Подготовка кадрового состава по САМ технлогиям, современному производственному оборудованию и программным комплексам, обеспечивающим организационгно - технологическую полготовку производства в едином информационном пространстве.  </t>
  </si>
  <si>
    <t>1.1/1.1.1.</t>
  </si>
  <si>
    <t>1.1/1.1.2.</t>
  </si>
  <si>
    <t>1.1/1.1.4.</t>
  </si>
  <si>
    <t>1.1/1.1.5.</t>
  </si>
  <si>
    <t>1.1/1.1.6.</t>
  </si>
  <si>
    <t>1.1/1.1.7.</t>
  </si>
  <si>
    <t>1.2/1.2.2.</t>
  </si>
  <si>
    <t>1.2/1.2.5.</t>
  </si>
  <si>
    <t>1.2/1.2.6.</t>
  </si>
  <si>
    <t>1.2/1.2.7.</t>
  </si>
  <si>
    <t>1.3/1.3.1.</t>
  </si>
  <si>
    <t>1.3/1.3.2.</t>
  </si>
  <si>
    <t>1.4/1.4.1.</t>
  </si>
  <si>
    <t>1.4/1.4.2.</t>
  </si>
  <si>
    <t>1.4/1.4.3.</t>
  </si>
  <si>
    <t>Процедура вуза</t>
  </si>
  <si>
    <t>Конкурс</t>
  </si>
  <si>
    <t>Заключение контракта</t>
  </si>
  <si>
    <t>Акт сдачи - приёмки</t>
  </si>
  <si>
    <t xml:space="preserve">1.2.4. Мероприятие: 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t>
  </si>
  <si>
    <t>2.5.4. Мероприятие: Коммерциализация разработок ученых и преподавателей на российском рынке, участие в совместных разработках с иностранными фирмами, этап 2007 г.</t>
  </si>
  <si>
    <t>Накладные, платежные поручения, акты сдачи-приемки</t>
  </si>
  <si>
    <t>2.5.8. 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</si>
  <si>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программное и методическое обеспечение</t>
  </si>
  <si>
    <t>Показатель 1.3.1.  Количество групп, обучающихся современным методами экспериментальной доводки, испытаний и сертификации перспективных аэрокосмических объектов и их агрегатов на основе использования новых технологий в области измерения, обработки данных и метрологической аттестации</t>
  </si>
  <si>
    <t>Показатель 1.4.12. Количество квалификационных работ бакалавров и магистров по многопоточному программированию и МКЭ-моделированию</t>
  </si>
  <si>
    <t>1.7/1.7.5.</t>
  </si>
  <si>
    <t>1.7/1.7.6.</t>
  </si>
  <si>
    <t>Показатель 2.2.6. Модернизация лабораторных работ и практикумов</t>
  </si>
  <si>
    <t>Показатель 2.2.6. Подготовка учебников и учебных пособий</t>
  </si>
  <si>
    <t>Задача 2.3. Cоздание Поволжского центра космической геоинформатики, его интеграция с НОЦ "Спектр" в части проведения научных исследований и подготовки кадров по специальностям и направлениям, связанным с приемом и обработкой информации с космических аппаратов дистанционного зондирования Земли</t>
  </si>
  <si>
    <t>Показатель 2.3.1. Создание регионального центра приема данных дистанционного зондирования низкого, среднего и высокого разрешения</t>
  </si>
  <si>
    <t>Показатель 2.3.2. Число специалистов, прошедших повышение квалификации или переподготовку в области космических геоинформационных технологий</t>
  </si>
  <si>
    <t>Приложение № 1, форма № 1</t>
  </si>
  <si>
    <t>к Дополнительному соглашению №____ от ____________</t>
  </si>
  <si>
    <t>к Договору № 256 от 27 июня 2006 года</t>
  </si>
  <si>
    <t>Приложение № 1, форма № 2</t>
  </si>
  <si>
    <t>Приложение № 1, форма № 3</t>
  </si>
  <si>
    <t>Приобретение и установка  лицензионного продукта SolidWorks-2006 для постановки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t>
  </si>
  <si>
    <t>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t>
  </si>
  <si>
    <t>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t>
  </si>
  <si>
    <t>Задача 3.5. Профессиональная переподготовка и вовлечение в инновационный процесс специалистов высокого уровня, освоивших инновационные дополнительные образовательные программы, в том числе согласно заданиям правительства Самарской области</t>
  </si>
  <si>
    <t>Показатель 3.5.1. Учащиеся, обучающиеся по инновационным образовательным программам (ежегодно)</t>
  </si>
  <si>
    <t>Задача 3.6. Развитие и укрепление сотрудничества университета с предприятиями и учреждениями в регионе, в России и за рубежом в области реализации инновационных программ дополнительного профессионального образования</t>
  </si>
  <si>
    <t>Проведение российско-европейской школы по перспективным космическим технологиям и экспериментам в космосе с выпуском сборника трудов</t>
  </si>
  <si>
    <t>Апробация и внедрение банка электронных дистанционных курсов в учебном процессе СГАУ.</t>
  </si>
  <si>
    <t>Кузьмичев В.С., проректор по информатизации</t>
  </si>
  <si>
    <t>Кузьмичев В.С., проректор по информати-зации</t>
  </si>
  <si>
    <t>Закупка компьютеров и офисной техники под создание комплекса инвариантных модулей курса лекций и лабораторных работ по изучению рабочего процесса лопаточных машин, построенного на формировании межлопаточных каналов с помощью современных газодинамических п</t>
  </si>
  <si>
    <t>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t>
  </si>
  <si>
    <t>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исп</t>
  </si>
  <si>
    <t>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t>
  </si>
  <si>
    <t>Создание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технологических</t>
  </si>
  <si>
    <t>Комплектация, изготовление, поставка и ввод в действие оборудования для создания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t>
  </si>
  <si>
    <t>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t>
  </si>
  <si>
    <t>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t>
  </si>
  <si>
    <t xml:space="preserve">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t>
  </si>
  <si>
    <t>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t>
  </si>
  <si>
    <t>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t>
  </si>
  <si>
    <t>Разработка программного и методического обеспечения для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t>
  </si>
  <si>
    <t xml:space="preserve">Разработка электронных учебников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t>
  </si>
  <si>
    <t>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t>
  </si>
  <si>
    <t xml:space="preserve">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t>
  </si>
  <si>
    <t xml:space="preserve">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t>
  </si>
  <si>
    <t>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CAD/C</t>
  </si>
  <si>
    <t>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Компанией «Хитачи В</t>
  </si>
  <si>
    <t>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t>
  </si>
  <si>
    <t>Разработка учебно-методического и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t>
  </si>
  <si>
    <t>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t>
  </si>
  <si>
    <t>Приобретение программного обеспечения для развития технологий дистанционного обучения (ABBYY FineReader 8.0 Pro Edition, ABBYY Lingvo 11, ACDSee 8.0, Adobe Photoshop CS2 Russian, Adobe Premiere Pro 2.0, Adobe After Effects 7.0, Adobe Photoshop Elements 2.</t>
  </si>
  <si>
    <t>Наименование вуза: ГОУ ВПО "Самарский государственный аэрокосмический университет имени академика С. П. Королева" (СГАУ)</t>
  </si>
  <si>
    <t>2006 года</t>
  </si>
  <si>
    <t>подпись                                  Ф.И.О.</t>
  </si>
  <si>
    <t>От Получателя</t>
  </si>
  <si>
    <t xml:space="preserve">Показатели результативности программы </t>
  </si>
  <si>
    <t>Наименование  и описание заказа или  работы (оказываемой услуги), выполняемой  по смете</t>
  </si>
  <si>
    <t>6</t>
  </si>
  <si>
    <t xml:space="preserve">1.14.7. Мероприятие: 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CAD/CAE пакетам,  методология использования информационных технологий при преподавании курсов «Детали машин» и «ТММ»
</t>
  </si>
  <si>
    <t>Повышение квалификации научно - педагогического персонала в облоасти использования современных программных комплексов для газодинамических расчётов.</t>
  </si>
  <si>
    <t>кол. заявок</t>
  </si>
  <si>
    <t>Показатель 3.6.2.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 (количество специалистов, повысивших квалификацию)</t>
  </si>
  <si>
    <t>1.3. Задача: Разработка и реализация новой методологии обучения и методического обеспечения подготовки инженеров, владеющих современными методами экспериментальной доводки, испытаний и сертификации перспективных аэрокосмических объектов и их агрегатов на основе использования новых технологий в области измерения, обработки данных и метрологической аттестации, лазерных технологий и сокращения на этой основе сроков создания изделий, повышения их надежности и снижения себестоимости, в том числе за счет обеспечения адекватности моделей, используемых на стадиях проектирования и конструирования</t>
  </si>
  <si>
    <t>Показатель 1.11.3. Количество единиц прикладного программного обеспечения (скриптов) для выполнения сквозного компьютерного курсового проектирования в едином информационном пространстве</t>
  </si>
  <si>
    <t>Показатель 1.11.4. Количество электронных методических пособий для формирования данных об элементах двигателя и их использования в интегрированной среде</t>
  </si>
  <si>
    <t>Показатель 1.5.1. Количество групп, выполняющих лабораторные работы на установке быстрого прототипирования</t>
  </si>
  <si>
    <t>Показатель 1.9.4. Количество лабораторных работ по иннвационным курсам подготовки специалистов в области экономики и управления на предприятиях аэрокосмичкеской отрасли</t>
  </si>
  <si>
    <t>3.3/3.3.7.</t>
  </si>
  <si>
    <t>3.4/3.4.1.</t>
  </si>
  <si>
    <t>3.4/3.4.2.</t>
  </si>
  <si>
    <t>3.4/3.4.3.</t>
  </si>
  <si>
    <t>3.4/3.4.4.</t>
  </si>
  <si>
    <t>3.4/3.4.5.</t>
  </si>
  <si>
    <t>3.4/3.4.6.</t>
  </si>
  <si>
    <t>3.4/3.4.7.</t>
  </si>
  <si>
    <t>3.4/3.4.8.</t>
  </si>
  <si>
    <t>3.4/3.4.9.</t>
  </si>
  <si>
    <t>3.4/3.4.10.</t>
  </si>
  <si>
    <t>3.4/3.4.11.</t>
  </si>
  <si>
    <t>3.4/3.4.12.</t>
  </si>
  <si>
    <t>3.4/3.4.13.</t>
  </si>
  <si>
    <t>3.4/3.4.14.</t>
  </si>
  <si>
    <t>3.4/3.4.15.</t>
  </si>
  <si>
    <t>3.4/3.4.16.</t>
  </si>
  <si>
    <t>3.5/3.5.1.</t>
  </si>
  <si>
    <t>3.5/3.5.2.</t>
  </si>
  <si>
    <t>3.6/3.6.1.</t>
  </si>
  <si>
    <t>3.6/3.6.2.</t>
  </si>
  <si>
    <t>3.6/3.6.3.</t>
  </si>
  <si>
    <t>3.6/3.6.4.</t>
  </si>
  <si>
    <t>3.6/3.6.5.</t>
  </si>
  <si>
    <t>3.6/3.6.6.</t>
  </si>
  <si>
    <t>3.6/3.6.7.</t>
  </si>
  <si>
    <t>3.6/3.6.8.</t>
  </si>
  <si>
    <t>Показатель 1.1.13.  Участие студентов в научно-исследовательских работах</t>
  </si>
  <si>
    <t>Показатель 1.1.14.  Количество стажировок персонала</t>
  </si>
  <si>
    <t>Показатель 1.1.11. Количество модернизированных лабораторных работ по геометрическому моделированию</t>
  </si>
  <si>
    <t>Показатель 1.1.16. Базы данных редукторов авиационных двигателей</t>
  </si>
  <si>
    <t>Показатель 1.1.17. Количество 2-Д моделей авиационных редукторов в базе данных</t>
  </si>
  <si>
    <t xml:space="preserve">Показатель 1.1.18. Количество 2-Д моделей элементов авиационных редукторов в базе данных </t>
  </si>
  <si>
    <t>Показатель 1.1.21.   Количество обучаемых лазерным технологиям</t>
  </si>
  <si>
    <t>Показатель 1.1.19. Создание лабораторных стендовых установок</t>
  </si>
  <si>
    <t>Показатель 1.1.22.   Количество новых лабораторных работ</t>
  </si>
  <si>
    <t xml:space="preserve">Показатель 1.2.3. Количество подготовленных к изданию учебных пособий или методических указаний к лабораторным работам </t>
  </si>
  <si>
    <t xml:space="preserve">Показатель 1.2.8. Создание лабораторных стендовых установок </t>
  </si>
  <si>
    <t>Показатель 3.6.1. Договоры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t>
  </si>
  <si>
    <t>Акт внедерения</t>
  </si>
  <si>
    <t>Акт сдачи приемки</t>
  </si>
  <si>
    <t>Свидетельство о повышении квалификации</t>
  </si>
  <si>
    <t>Модернизация лабораторной базы и учебно-научного комплекса по изучению акустических процессов в гидрогазовых системах и энергетических установках</t>
  </si>
  <si>
    <r>
      <t xml:space="preserve">Монтаж и ввод в эксплуатацию  установки быстрого прототипирования, </t>
    </r>
    <r>
      <rPr>
        <sz val="8"/>
        <rFont val="Arial"/>
        <family val="2"/>
      </rPr>
      <t>закупка 3D-сканера</t>
    </r>
  </si>
  <si>
    <r>
      <t>Закупка учебно-лабораторного оборудования для подготовки инженеров по технической эксплуатации воздушных судов иностранного производства,</t>
    </r>
    <r>
      <rPr>
        <sz val="8"/>
        <rFont val="Arial"/>
        <family val="2"/>
      </rPr>
      <t xml:space="preserve"> этап 2006 года</t>
    </r>
  </si>
  <si>
    <r>
      <t>Закупка учебно-лабораторного оборудования для подготовки инженеров по технической эксплуатации воздушных судов иностранного производства,</t>
    </r>
    <r>
      <rPr>
        <sz val="8"/>
        <rFont val="Arial"/>
        <family val="2"/>
      </rPr>
      <t xml:space="preserve"> этап 2007 года</t>
    </r>
  </si>
  <si>
    <t>Приобретение универсального стенда для испытания поршневых ДВС в лаборапторных работах по рабочим процессам в двигателях.</t>
  </si>
  <si>
    <r>
      <t>Закупка и монтаж оборудования для  учебно-лабораторной базы межкафедрального конструкторского бюро летательных аппаратов</t>
    </r>
    <r>
      <rPr>
        <sz val="8"/>
        <rFont val="Arial"/>
        <family val="2"/>
      </rPr>
      <t>, этап 2006 года</t>
    </r>
  </si>
  <si>
    <r>
      <t>Закупка и монтаж оборудования для  учебно-лабораторной базы межкафедрального конструкторского бюро летательных аппаратов</t>
    </r>
    <r>
      <rPr>
        <sz val="8"/>
        <rFont val="Arial"/>
        <family val="2"/>
      </rPr>
      <t>, этап 2007 года</t>
    </r>
  </si>
  <si>
    <r>
      <t>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t>
    </r>
    <r>
      <rPr>
        <sz val="8"/>
        <rFont val="Arial"/>
        <family val="2"/>
      </rPr>
      <t>, этап 2006 года</t>
    </r>
  </si>
  <si>
    <r>
      <t>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t>
    </r>
    <r>
      <rPr>
        <sz val="8"/>
        <rFont val="Arial"/>
        <family val="2"/>
      </rPr>
      <t>, этап 2007 года</t>
    </r>
  </si>
  <si>
    <t>к Договору № 256</t>
  </si>
  <si>
    <t>от 27 июня 2006 года</t>
  </si>
  <si>
    <t xml:space="preserve">         Задача 2.1. Развитие в университете на базе НОЦ "Спектр" многоуровневой системы непрерывной подготовки: общее среднее образование (лицей, физико-математическая школа СГАУ) – двухступенчатое высшее профессиональное образование (бакалавр, специалист, магистр) – послевузовское профессиональное образование (аспирантура), - обеспечивающей подготовку специалистов с высоким уровнем компетенции на всех стадиях обучения. Открытие и расширение подготовки по новым перспективным направлениям в области инфокоммуникационных технологий (геоинформационных, компьютерной оптики, обработки изображений) с целью удовлетворения быстрорастущего спроса на высококвалифицированных специалистов в этой области со стороны предприятий аэрокосмической и других  высокотехнологичных отраслей экономики (этап 2006 г.). Внедрение новых моделей обучения, в том числе проектного, для подготовки IT-специалистов для компаний, специализирующихся на рынке инфокоммуникационных систем и технологий и кадров высшей квалификации для учебных и научных организаций</t>
  </si>
  <si>
    <t>2.3/2.3.1.</t>
  </si>
  <si>
    <t>2.3/2.3.3.</t>
  </si>
  <si>
    <t>2.4/2.4.1.</t>
  </si>
  <si>
    <t>2.4/2.4.2.</t>
  </si>
  <si>
    <t>2.4/2.4.3.</t>
  </si>
  <si>
    <t>2.4/2.4.4.</t>
  </si>
  <si>
    <t>2.4/2.4.5.</t>
  </si>
  <si>
    <t>2.4/2.4.6.</t>
  </si>
  <si>
    <t>2.5/2.5.1.</t>
  </si>
  <si>
    <t>2.5/2.5.2.</t>
  </si>
  <si>
    <t>2.5/2.5.3.</t>
  </si>
  <si>
    <t>2.5/2.5.4.</t>
  </si>
  <si>
    <t>2.5/2.5.5.</t>
  </si>
  <si>
    <t>2.5/2.5.6.</t>
  </si>
  <si>
    <t>2.5/2.5.8.</t>
  </si>
  <si>
    <t>2.5/2.5.9.</t>
  </si>
  <si>
    <t>3.1/3.1.1.</t>
  </si>
  <si>
    <t>3.1/3.1.2.</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</si>
  <si>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t>
  </si>
  <si>
    <t>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t>
  </si>
  <si>
    <t>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t>
  </si>
  <si>
    <t>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t>
  </si>
  <si>
    <t>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t>
  </si>
  <si>
    <t>Организация сквозного индивидуального обучения в рамках НОЦ "Спектр": разработка программного и методического обеспечения, этап 2006 г.</t>
  </si>
  <si>
    <t>Организация сквозного индивидуального обучения в рамках НОЦ "Спектр": разработка программного и методического обеспечения, этап 2007 г.</t>
  </si>
  <si>
    <t>Мероприятие: Организация сквозного индивидуального обучения в рамках НОЦ "Спектр": повышение квалификации и переподготовка кадров, этап 2006 г.</t>
  </si>
  <si>
    <t>Переподготовка преподавателей по новым курсам для специальности - "Прикладная математка и информатика", этап 2006 г.</t>
  </si>
  <si>
    <t>Переподготовка преподавателей по новым курсам для специальности - "Прикладная математка и информатика", этап 2007 г.</t>
  </si>
  <si>
    <t>Повышение квалификации педагогических кадров в области информационной безопасности, этап 2007 г.</t>
  </si>
  <si>
    <t>1.7.2. Мероприятие: Развитие научно-образовательного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2007 года</t>
  </si>
  <si>
    <t>1.8.11. Мероприятие: Разработка и реализация новой образовательной программы высшего профессионального образования "Инновационное машиностроение", предназначенной для подготовки специалистов широкого профиля для высокотехнологических отраслей машиностроения</t>
  </si>
  <si>
    <t>1.8.12. 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t>
  </si>
  <si>
    <t>1.8.13.   Мероприятие: Общественная аккредитация основных образовательных программ высшего профессионального образования аэрокосмического профиля</t>
  </si>
  <si>
    <t xml:space="preserve">  Показатель 2.1.1. Целевая подготовка   </t>
  </si>
  <si>
    <t>Показатель 2.1.3. Переподготовка кадров, повышение квалификации преподавателей.</t>
  </si>
  <si>
    <t xml:space="preserve">Развитие базы 2D-моделей авиационных двигателей и создание для неё оболочки. Создание  первого модуля баз данных 2D моделей ЖРД и ДВС. </t>
  </si>
  <si>
    <t xml:space="preserve">1.5.8. Мероприятие: Создание комплекса автоматизированных рабочих мест для изучения рабочего процесса лопаточных машин, построенного на формировании межлопаточных каналов с помощью современных газодинамических пакетов, их последующего воплощения методом стереолитографии в реальные лопаточные венцы и исследования характеристик на экспериментальном стенде  </t>
  </si>
  <si>
    <t xml:space="preserve">1.10.15. Мероприятие:  Создание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модернизация лаборатории обеспечивающих бортовых систем космических аппаратов и ракет-носителей (бортовой комплекс управления, силовой гироскопический комплекс для ориентации КА, система электропитания, система обеспечения теплового режима, контрольно-измерительная система, система навигации и управления движениеим, электроракетные энергодвигательные модули и др.)
</t>
  </si>
  <si>
    <t>1.12.2. Мероприятие: 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t>
  </si>
  <si>
    <t>1.1.3. Мероприятие: Создание специализированного класса геометрического моделирования</t>
  </si>
  <si>
    <t>1.1.6. Мероприятие: Написание первого модуля учебника по основам геометрического моделирования и справочных указаний по стандартам ЕСКД</t>
  </si>
  <si>
    <t>1.1.6. Мероприятие: Написание второго модуля учебника по основам геометрического моделирования и справочных указаний по стандартам ЕСКД</t>
  </si>
  <si>
    <t>ед.</t>
  </si>
  <si>
    <t xml:space="preserve">Показатель 1.13.6. Разработка электронных курсов лекций по комплексу системных дисциплин для специальности 230301 (теория сложных систем, исследование операций, системный анализ, теория управления сложными системами, технология системного моделирования), специальностям 160801 и 160802 (автоматизированное проектирование и конструирование ракетно-космических систем и комплексов) </t>
  </si>
  <si>
    <t>Показатель 1.14.1. Количество стажировок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t>
  </si>
  <si>
    <t>Показатель 1.14.2. Количество стажировок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использованию вычислительных средств газовой динамики</t>
  </si>
  <si>
    <t>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t>
  </si>
  <si>
    <t xml:space="preserve">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t>
  </si>
  <si>
    <t>1.7.5. Мероприятие: Модернизация аудиторного фонда научно-образовательного центра "Сплав"</t>
  </si>
  <si>
    <t>Коптев А. Н., зав. кафедрой эксплуатации авиационной техники</t>
  </si>
  <si>
    <t xml:space="preserve">1.10.1. 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t>
  </si>
  <si>
    <t xml:space="preserve">1.10.16. Мероприятие: Создание программного 3D комплекса проектирования сложных оптических систем  (программное и методическое обеспечение) </t>
  </si>
  <si>
    <t>Средства федерального бюджета (млн.руб.)</t>
  </si>
  <si>
    <t>Софинансирование  (млн.руб.)</t>
  </si>
  <si>
    <t>2007 год</t>
  </si>
  <si>
    <t>2006 год</t>
  </si>
  <si>
    <t xml:space="preserve">         Задача 1.2. Разработка и реализация новой методологии обучения и методического обеспечения подготовки технологов на основе сквозного компьютерного проектирования технологических процессов, изготовления и контроля деталей и изделий на базе использования современного лазерного оборудования, станков с ЧПУ и CAD/CAE/CAM/CAPP систем, включающей создание принципиально новых курсов лекций, лабораторных работ и курсовых проектов, электронных учебников, разработку новых вариантов заданий и баз данных оборудования, приспособлений, инструмента, расчетов и режимов обработки с целью реализации в дипломных проектах оптимальных решений с доведением до изготовления деталей аэро-космической техники и машиностроения</t>
  </si>
  <si>
    <t>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t>
  </si>
  <si>
    <t>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t>
  </si>
  <si>
    <t>Разработка рабочих программ факультативных дисциплин инновационного характера.</t>
  </si>
  <si>
    <t>Разработка образовательной программы дополнительного профессионального образования по информационным системам в экономике.</t>
  </si>
  <si>
    <t>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t>
  </si>
  <si>
    <t>Приобретение телекоммуникационного оборудования и программных эмуляторов для лабораторного практикума по дисциплинам инфокоммуникационного цикла.</t>
  </si>
  <si>
    <t>Монтаж серверного и других видов сложного оборудования для развития технологий дистанционного обучения.</t>
  </si>
  <si>
    <t>1.11.4. Мероприятие: Разработка методического обеспечения  для формирования данных о двигателях и их использования в интегрированной среде</t>
  </si>
  <si>
    <t>1.11.4. Мероприятие: Разработка методического обеспечения  для формирования данных об узлах, системых двигателей и их использования в интегрированной среде</t>
  </si>
  <si>
    <t>1.11.5. Мероприятие: Проведение первого этапа работ по созданию  домена кафедры инженерной графики в едином информационном пространстве</t>
  </si>
  <si>
    <t>1.11.5. Мероприятие: Проведение второго этапа работ по созданию  домена кафедры инженерной графики в едином информационном пространстве</t>
  </si>
  <si>
    <t>2.1.5. 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t>
  </si>
  <si>
    <t>2.1.6. 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t>
  </si>
  <si>
    <t>2.1.7. 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t>
  </si>
  <si>
    <t>2.1.8. 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t>
  </si>
  <si>
    <t>2.4. Задача: Расширение международных связей университета, развитие системы взаимного обмена студентами в рамках программ международного научно-технического сотрудничества. Формирование механизмов приоритетной поддержки участия студентов и аспирантов в научных и научно-методических международных мероприятиях. Создание условий для существенного увеличения участия студентов в фундаментальных научных исследованиях и прикладных опытно-конструкторских разработках в области распределенных вычислительных систем, инфокоммуникационных технологий, компьютерной оптики и обработки изображений. Регулярное проведение на базе СГАУ международных школ по актуальным вопросам космической информатики с участием иностранных студентов</t>
  </si>
  <si>
    <t>Протокол намерений</t>
  </si>
  <si>
    <t>Балякин В. Б., зав. кафедрой основ конструирования машин</t>
  </si>
  <si>
    <t>Барвинок В.А., зав.  кафедрой ПЛА и УКМ</t>
  </si>
  <si>
    <t>Сертификаты о переподготовке; отчет о стажировке</t>
  </si>
  <si>
    <t>Акт о внедрении</t>
  </si>
  <si>
    <t>40 в 2010г.</t>
  </si>
  <si>
    <t>1.11 / 1.11.6.</t>
  </si>
  <si>
    <t>Стажировка в Институте аэродинамики и газовой динамики Штуттгарского университета</t>
  </si>
  <si>
    <t xml:space="preserve">1.3.2. Мероприятие: 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t>
  </si>
  <si>
    <t>1.3.3. Мероприятие: Разработка методического обеспечения лабораторных работ по применению газоанализатора и тепловизора в учебном процессе</t>
  </si>
  <si>
    <t>1.3.5. Мероприятие: Приобретение методического обеспечения для проведения сертификационных работ</t>
  </si>
  <si>
    <t>1.3.6. Мероприятие: Модернизация материально-технической базы для проведения сертификационных работ</t>
  </si>
  <si>
    <t xml:space="preserve">1.4.7. Мероприятие: 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t>
  </si>
  <si>
    <t>3.1/3.1.3.</t>
  </si>
  <si>
    <t>3.1/3.1.4.</t>
  </si>
  <si>
    <t>3.1/3.1.5.</t>
  </si>
  <si>
    <t>3.1/3.1.6.</t>
  </si>
  <si>
    <t>3.1/3.1.7.</t>
  </si>
  <si>
    <t>3.2/3.2.1.</t>
  </si>
  <si>
    <t>3.2/3.2.2.</t>
  </si>
  <si>
    <t>3.2/3.2.3.</t>
  </si>
  <si>
    <t>3.2/3.2.4.</t>
  </si>
  <si>
    <t>3.2/3.2.5.</t>
  </si>
  <si>
    <t>3.2/3.2.6.</t>
  </si>
  <si>
    <t>3.3/3.3.1.</t>
  </si>
  <si>
    <t>3.3/3.3.2.</t>
  </si>
  <si>
    <t>3.3/3.3.3.</t>
  </si>
  <si>
    <t>3.3/3.3.4.</t>
  </si>
  <si>
    <t>3.3/3.3.5.</t>
  </si>
  <si>
    <t>3.3/3.3.6.</t>
  </si>
  <si>
    <t>2.5. Задача: Развитие инфраструктуры инновационной деятельности, организация взаимодействия НОЦ с региональным центром инноваций, технопарком и малыми предприятиями научно-технической сферы с целью поддержки инновационных проектов и продвижения продуктов на рынок. Создание и поддержка новых инновационных предприятий, организация системы оказания консалтинговых услуг по вопросам защиты информации и компьютерной безопасности. Развитие соответствующей международным стандартам системы управления качеством образования и научными исследованиями, отработка новых моделей обучения на базе научно-образовательного центра и современной инфокоммуникационной инфраструктуры в университете и регионе</t>
  </si>
  <si>
    <t>2.5.1. 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2006 г.</t>
  </si>
  <si>
    <t xml:space="preserve">Акт внедрения в учебный процесс </t>
  </si>
  <si>
    <t>Ремонт учебно-производственной базы межкафедрального конструкторского бюро летательных аппаратов</t>
  </si>
  <si>
    <t>1.10/1.10.15.</t>
  </si>
  <si>
    <t>1.10/1.10.16.</t>
  </si>
  <si>
    <t>1.10/1.10.17.</t>
  </si>
  <si>
    <t>1.10/1.10.18.</t>
  </si>
  <si>
    <t>1.10/1.10.19.</t>
  </si>
  <si>
    <t>Закупка и монтаж оборудования учебного стенда для испытания авиационного двигателя АИ-25</t>
  </si>
  <si>
    <t>1.10/1.10.21.</t>
  </si>
  <si>
    <t>Модернизация материально-технической базы для автоматизированной системы измерений учебного стенда для испытания авиационного двигателя АИ-25</t>
  </si>
  <si>
    <t>1.10/1.10.22.</t>
  </si>
  <si>
    <t>Создание комплекса учебно-методического обеспечения лабораторных работ по определению параметров потока вдоль проточной части двигателя АИ-25</t>
  </si>
  <si>
    <t>1.10/1.10.23.</t>
  </si>
  <si>
    <t>Создание комплекса учебно-методического обеспечения лабораторных работ по определению характеристик двигателя АИ-25</t>
  </si>
  <si>
    <t>1.10/1.10.24.</t>
  </si>
  <si>
    <t>1.10/1.10.25.</t>
  </si>
  <si>
    <t>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t>
  </si>
  <si>
    <t xml:space="preserve">Повышение квалификации и профессиональной переподготовки научно-педагогического персонала  </t>
  </si>
  <si>
    <t>Асланов В.С., заведующий кафедрой теоретической механики</t>
  </si>
  <si>
    <t>1.1.20. Мероприятие: Создание базы моделей авиационных редукторов  (развитие базы данных 2-D моделей редукторов  и их элементов)</t>
  </si>
  <si>
    <t>1. Цель: Разработка и реализация инновационной системы подготовки дипломированных специалистов аэрокосмического профиля на мировом уровне</t>
  </si>
  <si>
    <t>Ректор</t>
  </si>
  <si>
    <t xml:space="preserve">                                 </t>
  </si>
  <si>
    <t>1.1/1.1.7</t>
  </si>
  <si>
    <t xml:space="preserve">Закупка 12 лицензий программного обеспечения САПР ТП агрегатно-сборочного производства             </t>
  </si>
  <si>
    <t>Обеспечение доступа к электронным библиотекам, базам данных и другим источникам образовательной информации (БД Global Market Information Database – GMID, БД  LexisNexis, БД Royal Swets &amp; Zeitlinger, БД  Digital Safari Tech Book, EV2, DiscoveryGate, ProQue</t>
  </si>
  <si>
    <t>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t>
  </si>
  <si>
    <t>Повышение квалификации профессорско-преподавательского состава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t>
  </si>
  <si>
    <t xml:space="preserve">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t>
  </si>
  <si>
    <t>Показатель 1.1.20. Пакеты программ</t>
  </si>
  <si>
    <t>Показатель 1.2.2. Количество комплексов технологического оборудования и современных средств технических измерений</t>
  </si>
  <si>
    <t>1.12/1.12.1.</t>
  </si>
  <si>
    <t>1.12/1.12.2.</t>
  </si>
  <si>
    <t>1.12/1.12.3.</t>
  </si>
  <si>
    <t>1.12/1.12.4.</t>
  </si>
  <si>
    <t>1.13/1.13.1.</t>
  </si>
  <si>
    <t>1.14./1.14.4.</t>
  </si>
  <si>
    <t>1.14./1.14.5.</t>
  </si>
  <si>
    <t>1.14./1.14.6.</t>
  </si>
  <si>
    <t>1.14./1.14.7.</t>
  </si>
  <si>
    <t>2.1/2.1.1.</t>
  </si>
  <si>
    <t>2.1/2.1.2.</t>
  </si>
  <si>
    <t>2.1/2.1.3.</t>
  </si>
  <si>
    <t>2.1/2.1.4.</t>
  </si>
  <si>
    <t>2.1/2.1.5.</t>
  </si>
  <si>
    <t>2.1/2.1.6.</t>
  </si>
  <si>
    <t>2.1/2.1.7.</t>
  </si>
  <si>
    <t>2.1/2.1.8.</t>
  </si>
  <si>
    <t>2.1/2.1.9.</t>
  </si>
  <si>
    <t>2.1/2.1.10.</t>
  </si>
  <si>
    <t>2.1/2.1.11.</t>
  </si>
  <si>
    <t>2.1/2.1.12.</t>
  </si>
  <si>
    <t>2.1/2.1.13.</t>
  </si>
  <si>
    <t>2.1/2.1.14.</t>
  </si>
  <si>
    <t>2.1/2.1.15.</t>
  </si>
  <si>
    <t>2.2/2.2.6.</t>
  </si>
  <si>
    <t>2.2/2.2.7.</t>
  </si>
  <si>
    <t>2.2/2.2.8.</t>
  </si>
  <si>
    <t>2.2/2.2.9.</t>
  </si>
  <si>
    <t>2.2/2.2.10.</t>
  </si>
  <si>
    <t>2.2/2.2.11.</t>
  </si>
  <si>
    <t>2.2/2.2.12.</t>
  </si>
  <si>
    <t>2.2/2.2.13.</t>
  </si>
  <si>
    <t>2.2/2.2.14.</t>
  </si>
  <si>
    <t xml:space="preserve">Показатель 1.8.1. Количество групп, обучающихся на учебно-производственном участке в ОАО «Моторостроитель» </t>
  </si>
  <si>
    <t>3.6.8.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и стажировок, в том числе зарубежных</t>
  </si>
  <si>
    <t>1.3.12. Мероприятие: 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t>
  </si>
  <si>
    <t xml:space="preserve">1.1.1. 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перейти на объемное моделирование конструкции двигателей с использованием для их сборки кластера медиацентра; создание первого модуля электронного курса лекций </t>
  </si>
  <si>
    <t>1.5.9. 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t>
  </si>
  <si>
    <r>
      <t>3.4.6. Мероприятие:</t>
    </r>
    <r>
      <rPr>
        <b/>
        <i/>
        <sz val="8"/>
        <rFont val="Arial"/>
        <family val="2"/>
      </rPr>
      <t xml:space="preserve"> </t>
    </r>
    <r>
      <rPr>
        <sz val="8"/>
        <rFont val="Arial"/>
        <family val="2"/>
      </rPr>
      <t>Разработка образовательной программы дополнительного профессионального образования по информационным системам в экономике</t>
    </r>
  </si>
  <si>
    <t>Отчет о повышении квалификации</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</si>
  <si>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модернизация материально-технической базы</t>
  </si>
  <si>
    <t>Морозов В.В., зав. кафедрой экологии и БЖД</t>
  </si>
  <si>
    <t>Разработка методического обеспечения  для формирования данных об элементах двигателя и их использования в интегрированной среде.</t>
  </si>
  <si>
    <t>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t>
  </si>
  <si>
    <t>Показатель 1.7.9. Количество методических указаний, пособий и внедренных программных комплексов (в лаборатории кафедры химии)</t>
  </si>
  <si>
    <t>Показатель 1.7.10. Количество стажировок персонала</t>
  </si>
  <si>
    <t xml:space="preserve">  Показатель 1.8.2.  Методический комплекс для выполнения сквозных курсовых работ по проектированию пневмогидравлических систем</t>
  </si>
  <si>
    <t xml:space="preserve">  Показатель 1.8.3. Создание лабораторных стендовых установок</t>
  </si>
  <si>
    <t xml:space="preserve">  Показатель 1.8.4.  Участие студентов в научно - исследовательской работе</t>
  </si>
  <si>
    <t xml:space="preserve">  Показатель 1.8.5.  Количество стажировок персонала</t>
  </si>
  <si>
    <t xml:space="preserve">  Показатель 1.8.6.  Подготовка к изданию методических указаний</t>
  </si>
  <si>
    <t xml:space="preserve">  Показатель 1.8.7.  Разработанные государственные образовательные стандарты</t>
  </si>
  <si>
    <t xml:space="preserve">  Показатель 1.8.8. Разработанные типовые учебные планы</t>
  </si>
  <si>
    <t xml:space="preserve">  Показатель 1.8.9. Разработанные типовые (примерные) рабочие программы, включающие списки рекомендованной и предложенной к написанию учебной литературы</t>
  </si>
  <si>
    <t>Задача 2.5. Развитие инфраструктуры инновационной деятельности, организация взаимодействия НОЦ с региональным центром инноваций, технопарком и малыми предприятиями научно-технической сферы с целью поддержки инновационных проектов и продвижения продуктов на рынок. Создание и поддержка новых инновационных предприятий, организация системы оказания консалтинговых услуг по вопросам защиты информации и компьютерной безопасности. Развитие соответствующей международным стандартам системы управления качеством образования и научными исследованиями, отработка новых моделей обучения на базе научно-образовательного центра и современной инфокоммуникационной инфраструктуры в университете и регионе</t>
  </si>
  <si>
    <t>Показатель 2.5.3. Рабочие места во вновь создаваемых классах удаленного доступа медиацентра</t>
  </si>
  <si>
    <t xml:space="preserve"> Разработка и реализация новой образовательной программы высшего профессионального образования "Инновационное машиностроение", предназначенной для подготовки специалистов широкого профиля для высокотехнологических отраслей машиностроения</t>
  </si>
  <si>
    <t>1.6.2. Мероприятие: Создание современной лабораторной базы и учебно-научного комплекса по изучению акустических процессов в гидрогазовых системах и энергетических установках</t>
  </si>
  <si>
    <t>Акт внедрения</t>
  </si>
  <si>
    <t>Акт сдачи-приемки</t>
  </si>
  <si>
    <t xml:space="preserve">Разработанные учебные планы. Планы проведения практик.  </t>
  </si>
  <si>
    <t>Мурзин С.П., профессор кафедры АСЭУ</t>
  </si>
  <si>
    <t>Шахмистов В. М. , руководитель СКБ</t>
  </si>
  <si>
    <t>Ермаков А.И., декан факультета ДЛА</t>
  </si>
  <si>
    <t>Фалалеев С.В., зав. каф. КиПДЛА</t>
  </si>
  <si>
    <t>Зрелов В.А., директор ЦИАД СГАУ</t>
  </si>
  <si>
    <t>Волкова В.В., доцент кафедры инженерной графики</t>
  </si>
  <si>
    <t xml:space="preserve">Показатель 1.8.11.  Учебно-научный центр корпоративных авиатранспортных систем, позволяющий вести подготовку и переподготовку специалистов по технической эксплуатации воздушных судов отечественного и иностранного производства </t>
  </si>
  <si>
    <t xml:space="preserve">  Показатель 1.8.13. Комплексы учебно-методических пособий</t>
  </si>
  <si>
    <t xml:space="preserve">  Показатель 1.8.15.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использование  малых КА для целей дистанционного образования, с привлечением ресурсов, создаваемого  Поволжского центра приема и передачи космической информации  </t>
  </si>
  <si>
    <t xml:space="preserve">  Показатель 1.8.16. Прфессиональные образовательные программы аэрокосмического профиля, прошедшие общественную аттестацию</t>
  </si>
  <si>
    <t>5 в 2010 г.</t>
  </si>
  <si>
    <t>Показатель 1.9.1. Количество групп, обучающихся по инновационной методологии подготовки специалистов в области экономики и управления на предприятиях аэрокосмической отрасли</t>
  </si>
  <si>
    <t xml:space="preserve">Показатель 1.9.2. Количество инновационных учебных планов подготовки специалистов в области экономики и управления на предприятиях аэрокосмической отрасли   </t>
  </si>
  <si>
    <t xml:space="preserve">Показатель 1.9.3. Количество внедрённых в учебный процесс рабочих программ инновационных дисциплин подготовки специалистов в области экономики и управления на предприятиях аэрокосмичкеской отрасли  </t>
  </si>
  <si>
    <t>Показатель 1.10.11. Количество новых лабораторных установок в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модернизация лаборатории обеспечивающих бортовых систем космических аппаратов и ракет-носителей (бортовой комплекс управления, силовой гироскопический комплекс для ориентации КА, система электропитания, система обеспечения теплового режима, контрольно-измерительная система, система навигации и управления движениеим, электроракетные энергодвигательные модули и др.)</t>
  </si>
  <si>
    <t>Показатель 1.10.12. Освоение средств для оснащения лаборатории промышленной экологии</t>
  </si>
  <si>
    <t>Монтаж и отладка оборудования научно-образовательного центра "Сплав"</t>
  </si>
  <si>
    <t>Приобретение программных продуктов, написание учебных пособий и лабораторных практикумов, постановка лабораторных работ</t>
  </si>
  <si>
    <t xml:space="preserve"> Модернизация и ремонт аудиторного фонда НОЦ     "Сплав" </t>
  </si>
  <si>
    <t>Обучение и стажировка ППС и учебно-вспомогательного персонала для НОЦ "Сплав" с отрывом от основной работы</t>
  </si>
  <si>
    <t>Приобретение и монтаж учебно-лабораторного оборудования кафедры химии</t>
  </si>
  <si>
    <t>Приобретение и подготовка нового методического обеспечения для кафедры химии</t>
  </si>
  <si>
    <t>Приобретение и разработка методического обеспечения для учебно-научной лаборатории дефектоскопии</t>
  </si>
  <si>
    <t>Модернизация материально-технической базы учебно-научной лаборатории дефектоскопии</t>
  </si>
  <si>
    <t xml:space="preserve">1.11.6. Мероприятие: 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</si>
  <si>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Создание и развитие базы данных 2-D моделей  авиационных редукторов </t>
  </si>
  <si>
    <t>Отчеты о стажировке</t>
  </si>
  <si>
    <t>Создание специализированного класса геометрического моделирования.</t>
  </si>
  <si>
    <t>Модернизация лабораторных работ по геометрическому моделированию</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</si>
  <si>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t>
  </si>
  <si>
    <t xml:space="preserve">1.1.8. Мероприятие: Проведение международного семинара EWADE 2007 с приглашением ведущих европейских специалистов в области аэрокосмического образования </t>
  </si>
  <si>
    <t xml:space="preserve">Сборник докладов </t>
  </si>
  <si>
    <t>Комаров В.А., зав.каф.      КиПЛА</t>
  </si>
  <si>
    <t xml:space="preserve"> Салмин В.В., заведующий кафедрой летательных аппаратов </t>
  </si>
  <si>
    <t>Моисеев В. К., декан факультета ЛА</t>
  </si>
  <si>
    <t xml:space="preserve">Акт сдачи-приемки   </t>
  </si>
  <si>
    <t>Прохоров А.Г., зам. проректора по науке и инновациям</t>
  </si>
  <si>
    <t>2.4.3. Мероприятие: 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t>
  </si>
  <si>
    <t>2.5.2. Мероприятие: Выполнение (с участием студентов, аспирантов и докторантов вуза) фундаментальных научных и инновационных проектов,  оказание консалтинговых услуг по вопросам информационной безопасности автоматизированных систем., этап 2007 г.</t>
  </si>
  <si>
    <t>2.5.3. Мероприятие: Коммерциализация разработок ученых и преподавателей на российском рынке, участие в совместных разработках с иностранными фирмами, этап 2006 г.</t>
  </si>
  <si>
    <t>Разработка методического обеспечения подготовки специалистов в области акустики гидрогазовых систем</t>
  </si>
  <si>
    <t xml:space="preserve">Подготовка кадрового состава по САМ-технологиям, современному производственному оборудованию и программным комплексам, обеспечивающим организационгно - технологическую подготовку производства в едином информационном пространстве.  </t>
  </si>
  <si>
    <t xml:space="preserve">Подготовка кадрового состава по САМ-технологиям, современному производственному оборудованию и программным комплексам, обеспечивающим организационгно - технологическую полготовку производства в едином информационном пространстве.  </t>
  </si>
  <si>
    <t>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2006 г.</t>
  </si>
  <si>
    <t>Выполнение (с участием студентов, аспирантов и докторантов вуза) фундаментальных научных и инновационных проектов,  оказание консалтинговых услуг по вопросам информационной безопасности автоматизированных систем., этап 2007 г.</t>
  </si>
  <si>
    <t>Коммерциализация разработок ученых и преподавателей на российском рынке, участие в совместных разработках с иностранными фирмами, этап 2006 г.</t>
  </si>
  <si>
    <t>Коммерциализация разработок ученых и преподавателей на российском рынке, участие в совместных разработках с иностранными фирмами, этап 2007 г.</t>
  </si>
  <si>
    <t>2.5/2.5.7.</t>
  </si>
  <si>
    <t>Показатель 1.4.15. Методические указания к лабораторным работам</t>
  </si>
  <si>
    <t>Поквартальный план расходования средств</t>
  </si>
  <si>
    <t>Направления расходования средств</t>
  </si>
  <si>
    <t>Общие планируемые объемы финансирования на 2006 год</t>
  </si>
  <si>
    <t xml:space="preserve">График расходования средств в 2006 году </t>
  </si>
  <si>
    <t>Общие планируемые объемы финансирования на 2007 год</t>
  </si>
  <si>
    <t xml:space="preserve">График расходования средств в 2007 году </t>
  </si>
  <si>
    <r>
      <t xml:space="preserve">Софинанси-рование </t>
    </r>
    <r>
      <rPr>
        <sz val="8"/>
        <rFont val="Times New Roman"/>
        <family val="1"/>
      </rPr>
      <t>(млн.руб.)</t>
    </r>
  </si>
  <si>
    <t>2 квартал</t>
  </si>
  <si>
    <t>3 квартал</t>
  </si>
  <si>
    <t>4 квартал</t>
  </si>
  <si>
    <r>
      <t xml:space="preserve">Софинанси-рование вуза  </t>
    </r>
    <r>
      <rPr>
        <sz val="8"/>
        <rFont val="Times New Roman"/>
        <family val="1"/>
      </rPr>
      <t>(млн.руб.)</t>
    </r>
  </si>
  <si>
    <t>1 квартал</t>
  </si>
  <si>
    <r>
      <t xml:space="preserve">Средства бюджета </t>
    </r>
    <r>
      <rPr>
        <sz val="8"/>
        <rFont val="Times New Roman"/>
        <family val="1"/>
      </rPr>
      <t>(млн.руб.)</t>
    </r>
  </si>
  <si>
    <r>
      <t xml:space="preserve">Софинан-сирование </t>
    </r>
    <r>
      <rPr>
        <sz val="8"/>
        <rFont val="Times New Roman"/>
        <family val="1"/>
      </rPr>
      <t>(млн.руб.)</t>
    </r>
  </si>
  <si>
    <t xml:space="preserve">Приобретение лабораторного оборудования </t>
  </si>
  <si>
    <t xml:space="preserve">Разработка и приобретение программного и методического обеспечения </t>
  </si>
  <si>
    <t xml:space="preserve">Модернизация материально-технической базы (модернизация аудиторного фонда) </t>
  </si>
  <si>
    <t xml:space="preserve">Повышение квалификации и переподготовка персонала </t>
  </si>
  <si>
    <t>Итого</t>
  </si>
  <si>
    <t xml:space="preserve">подпись                                  </t>
  </si>
  <si>
    <t>Единица измерения</t>
  </si>
  <si>
    <t>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t>
  </si>
  <si>
    <t>Ремонт аудиторного фонда  для созданных учебных комплексов технологического оборудования и средств технических измерений.</t>
  </si>
  <si>
    <t>1.7.8. 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образования в области наноструктурных покрытий большой толщины с уникальным комплексом физико-механических и эксплуатационных свойств</t>
  </si>
  <si>
    <t>Акт апробации работы вычислительного комплекса</t>
  </si>
  <si>
    <t>Акт о вводе в эксплуатацию четырех учебных лабораторий</t>
  </si>
  <si>
    <t>Цели, задачи и мероприятия*                                                                                                              (наименования)</t>
  </si>
  <si>
    <t xml:space="preserve">Акт сдачи-приемки работ </t>
  </si>
  <si>
    <t xml:space="preserve">Разработка учебно - методических комплексов по выполнению курсовых и лабораторных работ по изучению рабочего тела в элементах лопаточных машин.  </t>
  </si>
  <si>
    <t xml:space="preserve"> Гречников Ф.В., зав.кафедрой обработки металлов давлением</t>
  </si>
  <si>
    <t>1.5.4. Мероприятие: Профессиональная переподготовка по эксплуатации оборудования межкафедральной лаборатории быстрого прототипирования</t>
  </si>
  <si>
    <t xml:space="preserve">1.8. Задача: Развитие инновационной методологии подготовки специалистов на основе глубокой интеграции учебного и производственного процессов с целью совместной реализации выполнения реальных проектов по заказам предприятий  </t>
  </si>
  <si>
    <t xml:space="preserve">1.9.2. Мероприятие: Приобретение аппаратных средств для организации рабочих мест преподавателей и разработчиков прикладного программоного обеспечения  </t>
  </si>
  <si>
    <t>1.9.3. Мероприятие: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предприятия.</t>
  </si>
  <si>
    <t xml:space="preserve">1.9.4. Мероприятие: Повышение квалификации и профессиональной переподготовки научно-педагогического персонала  </t>
  </si>
  <si>
    <t>1.10.1. Мероприятие: Разработка методического обеспечения комплекса лабораторных работ  по динамике и прочности двигателей с использованием  расчетных моделей высокого уровня (ANSYS) и выполнением  многовариантных экспериментальных исследований</t>
  </si>
  <si>
    <t>1.10.11. Мероприятие: Модернизация аэродинамической трубы Т-1 (покупка анемометра ITE-8060, тиристорного агрегата)</t>
  </si>
  <si>
    <t>1.10.11. Мероприятие: Модернизация аэродинамической трубы Т-1 (покупка полупроводникового лазера мощностью 40мВт, цифровой кинокамеры)</t>
  </si>
  <si>
    <t>Показатель 3.2.1. Оснащенность подразделений университета, реализующих инновационные программы дополнительного профессионального образования, в том числе межвузовского медиацентра при СГАУ, современной компьютерной и телекоммуникационной техникой</t>
  </si>
  <si>
    <t>Показатель 3.2.2. Оснащенность подразделений университета, реализующих инновационные программы дополнительного профессионального образования, в том числе межвузовского медиацентра при СГАУ, современным лицензионным программным обеспечением</t>
  </si>
  <si>
    <t>2.2.4. 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t>
  </si>
  <si>
    <t xml:space="preserve">Отчет оргкомитета </t>
  </si>
  <si>
    <t>Закупка светового микроскопа</t>
  </si>
  <si>
    <t>1.5. Задача: Разработка и реализация инновационной методологии и методического обеспечения подготовки специалистов в области аэрогидродинамики, газовой динамики, тепломассообмена и газодинамической доводки на основе владения предметной областью и фундаментальной научной подготовки в области математической физики, численных методов и современных информационных технологий</t>
  </si>
  <si>
    <t xml:space="preserve">1.5.5. Мероприятие: Разработка учебно - методических комплексов по выполнению курсовых и лабораторных работ по изучению рабочего тела в элементах лопаточных машин  </t>
  </si>
  <si>
    <t>1.5.7. Мероприятие: Повышение квалификации научно - педагогического персонала в облоасти использования современных программных комплексов для газодинамических расчётов</t>
  </si>
  <si>
    <t>Отчёт о повышении квалификации.</t>
  </si>
  <si>
    <t xml:space="preserve">1.5.10. Мероприятие: Закупка демонстрационного комплекса группового пользования на базе плазменной панели </t>
  </si>
  <si>
    <t>1.5.11. Мероприятие: Закупка Мультимедиа-компьютерного класса Rinel-Lingo</t>
  </si>
  <si>
    <t>1.5.12. Мероприятие: Обучение персонала, повышение квалификации</t>
  </si>
  <si>
    <t>1.5.13. Мероприятие: Обучение персонала, повышение квалификации</t>
  </si>
  <si>
    <t>Крючков А.Н.,  доцент каф. АСЭУ</t>
  </si>
  <si>
    <t>1.5/1.5.12</t>
  </si>
  <si>
    <t>1.5/1.5.13</t>
  </si>
  <si>
    <t>1.5/1.5.14</t>
  </si>
  <si>
    <t>Разработка электронных курсов лекций по аэромеханике самолета и механике жидкости и газа</t>
  </si>
  <si>
    <t>1.6/1.6.1</t>
  </si>
  <si>
    <t>1.6/1.6.2</t>
  </si>
  <si>
    <t>Приобретение лабораторных стендов для изучения акустических процессов в гидрогазовых системах и энергетических установках</t>
  </si>
  <si>
    <t>1.7./1.7.2.</t>
  </si>
  <si>
    <t>1.7./1.7.3.</t>
  </si>
  <si>
    <t>1.7./1.7.4.</t>
  </si>
  <si>
    <t>1.7./1.7.8.</t>
  </si>
  <si>
    <t>1.8/1.8.3</t>
  </si>
  <si>
    <t>1.8/1.8.4</t>
  </si>
  <si>
    <t>Стажировки и повышение квалификации профессорско-преподавательского состава на ведущих отечественных и зарубежных предприятиях-производителях пневмогидравлического оборудования, в учебных центрах пневмогидроавтоматики.</t>
  </si>
  <si>
    <t>1.8/1.8.5</t>
  </si>
  <si>
    <t>3.5. Задача: Профессиональная переподготовка и вовлечение в инновационный процесс специалистов высокого уровня, освоивших инновационные дополнительные образовательные программы, в том числе согласно заданиям правительства Самарской области</t>
  </si>
  <si>
    <t>3.5.1. 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«Информационно-компьютерные технологии», «Владение иностранными языками»</t>
  </si>
  <si>
    <t>3.5.2. 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«Информационно-компьютерные технологии», «Владение иностранными языками»</t>
  </si>
  <si>
    <t>2.2. Задача: Cоздание современного лабораторного комплекса для многоуровневой подготовки специалистов в области космических инфокоммуникационных систем и технологий на основе существующего и развиваемого на базе СГАУ регионального медиацентра и сложившихся в СГАУ центров коллективного пользования (ЦКП). Создание новых ЦКП и  лабораторий, оснащенных уникальным учебно-исследовательским оборудованием. Разработка учебно-методического обеспечения, создание специальных лабораторных практикумов, адаптация лабораторных работ и методического обеспечения для их  проведения с использованием ресурсов регионального медиацентра. Внедрение на базе ресурсов медиацентра дистанционного обучения как в основных образовательных программах, так и в программах дополнительного образования</t>
  </si>
  <si>
    <t>Разработка автоматизированной сетевой системы управления дистанционным обучением  на основе программного комплекса с открытым кодом «Moodle».</t>
  </si>
  <si>
    <t>1.3/1.3.5.</t>
  </si>
  <si>
    <t>1.3/1.3.6.</t>
  </si>
  <si>
    <t>1.4 / 1.4.8.</t>
  </si>
  <si>
    <t>1.4 / 1.4.9.</t>
  </si>
  <si>
    <t>1.4/1.4.12</t>
  </si>
  <si>
    <t>Обучение персонала, повышение квалификации</t>
  </si>
  <si>
    <t>1.5/1.5.9</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</si>
  <si>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оснащение лабораторным оборудованием</t>
  </si>
  <si>
    <t>1.2.6. Мероприятие: Подготовка помещений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</si>
  <si>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Свидетельство о повышении квалификации, отчет о стажировке</t>
  </si>
  <si>
    <t>10 в 2010г.</t>
  </si>
  <si>
    <t>Издание монографии «Электронное обучение: проблематика, дидактика, технология», объем 15 п.л. с приложением инструментальных программных средств на компакт-диске тиражом 1000 экз.</t>
  </si>
  <si>
    <t>2.4.2. Мероприятие: Развитие сотрудничества и международных корпоративных связей с Исследовательскими центрами, Институтами и компаниями, этап 2007 г.</t>
  </si>
  <si>
    <t xml:space="preserve">Отчет международного отдела </t>
  </si>
  <si>
    <t xml:space="preserve">1.12. Задача: Разработка на основе использования в учебном процессе PLM-решений новой методологии и методического обеспечения подготовки инженеров, способных обеспечить внедрение в систему эксплуатации аэрокосмической техники CALS-технологии и существенно снизить затраты на техническое обслуживание и ремонт  </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</si>
  <si>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</si>
  <si>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</si>
  <si>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t>
  </si>
  <si>
    <t>Закупка и монтаж комплекса измерений на базе газоанализатора и тепловизора для лабораторных работ по определению состава продкутов сгорания и темпепратуры деталей.</t>
  </si>
  <si>
    <t xml:space="preserve">Разработка методического обеспечения и комплекса лабораторных работ с элементами научных исследований с возможностью моделирования технологических процессов и изготовления деталей </t>
  </si>
  <si>
    <t>1.10/1.10.6.</t>
  </si>
  <si>
    <t>Практическая отработка комплекса лабораторных работ с возможностью моделирования технологических процессов и изготовления деталей</t>
  </si>
  <si>
    <t>1.10/1.10.7.</t>
  </si>
  <si>
    <t>1.10/1.10.8.</t>
  </si>
  <si>
    <t>Учебники и методические пособия</t>
  </si>
  <si>
    <t xml:space="preserve"> 2.2.12. 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t>
  </si>
  <si>
    <t>2.2.13. 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t>
  </si>
  <si>
    <t>Закупка системы визуализации пристенных линий тока</t>
  </si>
  <si>
    <t>Закупка вычислительного комплекса Star CD (бессрочная коммерческая версия)</t>
  </si>
  <si>
    <t>Гераськин М. И., и.о. зав. кафедрой иннова-ционного менеджмен-та, Ишков С. А., директор ИДПО СГАУ</t>
  </si>
  <si>
    <t>Ишков С. А., директор ИДПО СГАУ</t>
  </si>
  <si>
    <t xml:space="preserve">Соловов А. В., зам. директора ЦНИТ СГАУ </t>
  </si>
  <si>
    <t>Семенычев В. К., зав.лабораторией информационных технологий в экономике</t>
  </si>
  <si>
    <t>Засканов В. Г., директор НОЦ СГАУ ИПУ РАН</t>
  </si>
  <si>
    <t>Пиганов М. Н., зав. кафедрой КиПРЭС</t>
  </si>
  <si>
    <t>3.6.5. Мероприятие: Стажировка профессорско-преподавательского состава за рубежом</t>
  </si>
  <si>
    <t xml:space="preserve">3.6.6. Мероприятие: Стажировка профессорско-преподавательского состава за рубежом </t>
  </si>
  <si>
    <t>Приобретение оборудования для развития технологий дистанционного обучения</t>
  </si>
  <si>
    <t>конкурс</t>
  </si>
  <si>
    <t xml:space="preserve">Приобретение программного обеспечения для развития технологий дистанционного обучения </t>
  </si>
  <si>
    <t xml:space="preserve">Стажировка профессорско-преподавательского состава СГАУ за рубежом </t>
  </si>
  <si>
    <t>Показатель 1.11.2. Количество учебно - методических указаний для пользователей единого информационного пространства</t>
  </si>
  <si>
    <t>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t>
  </si>
  <si>
    <t xml:space="preserve">1.11. Задача: Создание единого информационного пространства СГАУ на базе  PDM-технологии, интеграция на этой основе CAE/CAD/CAM-технологий и  внедрение в учебный процесс сквозных курсовых проектов, имитирующих реальное проек-тирование конструкций и технологий производства аэрокосмических объектов и включающих в себя комплексность решения задач, когда в системе единого ин-формационного обеспечения совместно выполняются несколько проектов по раз-личным дисциплинам с учетом взаимного влияния друг на друга геометрических параметров, прочности и газодинамических характеристик, конструкции и техно-логии производства, что позволяет выполнять проекты по разным специальностям и проектировать летательный аппарат вместе с двигательной установкой и  системой его эксплуатации   </t>
  </si>
  <si>
    <t>Разработка  методических указаний по использованию пакета ANSYS при проектировании редукторов</t>
  </si>
  <si>
    <t xml:space="preserve">Разработка и компьютерная поддержка модулей: "Математический анализ -II", "Математический анализ -IV", "Алгебра и геометрия", "Вероятность и статистика" </t>
  </si>
  <si>
    <t>Кол-во курсов</t>
  </si>
  <si>
    <t>Кол-во страниц</t>
  </si>
  <si>
    <t>Кол-во лицензий</t>
  </si>
  <si>
    <t>Кол-во единиц оборудования</t>
  </si>
  <si>
    <t>Кол-во учебных заведений</t>
  </si>
  <si>
    <t>Показатель 1.5.3. Количество инновационных модулей, внедренных в учебный процесс</t>
  </si>
  <si>
    <t>Показатель 1.5.4. Внедренный в учебный процесс демонстрационный комплекс на базе плазменной панели</t>
  </si>
  <si>
    <t>Показатель 1.5.5. Количество рабочих мест в мультимедиа-компьютерном классе Rinel-Lingo</t>
  </si>
  <si>
    <t>Показатель 1.5.6. Количество преподавателей, повысивших квалификацию</t>
  </si>
  <si>
    <t>1.10.6. Мероприятие: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t>
  </si>
  <si>
    <t>Модернизация и ремонт четырех лабораторий общей площадью 400 кв. м.</t>
  </si>
  <si>
    <t>Повышение квалификации персонала и освоение программного и учебно-методического обеспечения</t>
  </si>
  <si>
    <t>1.8/1.8.11</t>
  </si>
  <si>
    <t>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t>
  </si>
  <si>
    <t>Проце-дуры вуза</t>
  </si>
  <si>
    <t>1.10.22. Мероприятие: Создание комплекса учебно-методического обеспечения лабораторных работ по определению параметров авиационных ГТД.</t>
  </si>
  <si>
    <t>1.14.4. Мероприятие: Стажировка преподавателей для изучения методик использования экспериментального оборудования и методов вычислительной аэродинамики в учебном процессе и научных исследованиях</t>
  </si>
  <si>
    <t>Отчет</t>
  </si>
  <si>
    <t>2.2.11. Мероприятие: Разработка программно-методического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t>
  </si>
  <si>
    <t xml:space="preserve">Отчеты </t>
  </si>
  <si>
    <t>2.4.1. Мероприятие: Развитие сотрудничества и международных корпоративных связей с Исследовательскими центрами, Институтами и компаниями, этап 2006 г.</t>
  </si>
  <si>
    <t>2.5.5. Мероприятие: Формирование аннотированной базы данных зарегистрированных объектов интеллектуальной собственности и результатов научно-технической деятельности и разработка методического обеспечения для обучения студентов навыкам анализа и прогнозирования тенденций развития перспективных аэрокосмических и геоинформационных технологий</t>
  </si>
  <si>
    <t>2.5.7. Мероприятие: Модернизация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t>
  </si>
  <si>
    <t>2.5.9. Мероприятие: Разработка учебно-методического и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t>
  </si>
  <si>
    <t>1.2.6. Мероприятие: Повышение квалификации сотрудников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</si>
  <si>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1.2.7. Мероприятие: Реконструкция учебно-научных лабораторий кафедры ПЛА и УКМ</t>
  </si>
  <si>
    <t>1.2.7. Мероприятие: Стажировки сотрудников учебно-научных лабораторий кафедры ПЛА и УКМ</t>
  </si>
  <si>
    <t>1.2.8 Мероприятие: Разработка нового методического обеспечения для филиалов кафедры ПЛА и УКМ и специализированных учебно-производственных участков, позволяющих интегрировать учебные и производственные процессы</t>
  </si>
  <si>
    <t>1.3.4. Мероприятие: Дооснащение кафедры ПЛА и УКМ средствами измерения и контроля, необходимыми для проведения сертификационных работ</t>
  </si>
  <si>
    <t xml:space="preserve">1.4.14. Мероприятие: Приобретение комплекса лабораторных работ  по механическим передачам, с введением многовариантности исследования </t>
  </si>
  <si>
    <t>3.6.3. 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t>
  </si>
  <si>
    <t>Научно-технический обмен с ведущими иностранными университетами в рамках междунароного консорциума университетов</t>
  </si>
  <si>
    <t>Совместная с иностранными университетами подготовка бакалавров и магистров, обучение иностранных студентов</t>
  </si>
  <si>
    <t>1.2.2. Мероприятие: Ремонт аудиторного фонда  для созданных учебных комплексов технологического оборудования и средств технических измерений</t>
  </si>
  <si>
    <t>1.2.3. Мероприятие: Повышение квалификации и профессиональная подготовка научно-педагогического и другого персонала в области станочного оборудования с ЧПУ</t>
  </si>
  <si>
    <r>
      <t>3.4.1.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t>
    </r>
  </si>
  <si>
    <t>3.6.4. Мероприятие: Повышение квалификации профессорско-преподавательского состава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t>
  </si>
  <si>
    <t>1.13.1. 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 повышение квалификации и профессиональная подготовка профессорско-преподавательского, научного и административного персонала</t>
  </si>
  <si>
    <t xml:space="preserve">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t>
  </si>
  <si>
    <t>1.1/1.1.3.</t>
  </si>
  <si>
    <t>Создание первой очереди комплексной системы мониторинга качества знаний студентов по графическим дисциплинам</t>
  </si>
  <si>
    <t>Создание второй очереди комплексной системы мониторинга качества знаний студентов по графическим дисциплинам</t>
  </si>
  <si>
    <t>Написание первого модуля учебника по основам геометрического моделирования и справочных указаний по стандартам ЕСКД.</t>
  </si>
  <si>
    <t>Написание второго модуля учебника по основам геометрического моделирования и справочных указаний по стандартам ЕСКД.</t>
  </si>
  <si>
    <t xml:space="preserve">Приобретение лицензионного программного обеспечения </t>
  </si>
  <si>
    <t>1.2/1.2.1.</t>
  </si>
  <si>
    <t>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t>
  </si>
  <si>
    <t>3.6.7. 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и стажировок, в том числе зарубежных</t>
  </si>
  <si>
    <t>Показатель 1.10.6.  Количество студентов, проходящих производственную  практику в межкафедральном конструкторском бюро летательных аппаратов</t>
  </si>
  <si>
    <t>Показатель 1.10.7.  Количество студентов, проходящих преддипломную практику в межкафедральном конструкторском бюро летательных аппаратов</t>
  </si>
  <si>
    <t xml:space="preserve">Показатель 1.10.8.  Защита интеллектуальной собственности </t>
  </si>
  <si>
    <t xml:space="preserve">         Задача 1.4. Разработка и реализация инновационной методологии и методического обеспечения для осуществления внедрения и сквозного использования в учебном процессе конечно-элементных (CAE) пакетов  ANSYS, ANSYS Dyna, Nastran, AD-AMS, DeForm, SuperForm, STAR–CD, FLUENT и существенной модернизации на этой основе содержания лабораторных и практических занятий, курсовых и проектных работ по  блоку общепрофессиональных дисциплин, позволяющих понять физику явлений  </t>
  </si>
  <si>
    <t xml:space="preserve">1.10.17. Мероприятие: Создание программного 3D комплекса проектирования сложных оптических систем (повышение квалификации и профессиональной подготовки) </t>
  </si>
  <si>
    <t>1.10.19. Мероприятие: Модернизация оборудования учебного стенда для испытания авиационного двигателя АИ-25</t>
  </si>
  <si>
    <t>1.10.20. Мероприятие: Автоматизация системы измерений учебного стенда для испытания авиационного двигателя АИ-25</t>
  </si>
  <si>
    <t xml:space="preserve">1.10.21. Мероприятие: Ввод в эксплуатацию автоматизированной системы измерений учебного стенда для испытания авиационного двигателя АИ-25 </t>
  </si>
  <si>
    <t>1.10.23. Мероприятие: Создание комплекса учебно-методического обеспечения лабораторных работ по определению характеристик двигателя АИ-25</t>
  </si>
  <si>
    <t>1.10.25. Мероприятие: Создание лабораторного комплекса со средствами измерения в процессе изготовления деталей на обрабатывающем центре и на установке быстрого прототипирования</t>
  </si>
  <si>
    <t xml:space="preserve">1.1.12. 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
</t>
  </si>
  <si>
    <t xml:space="preserve">1.1.13. 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
</t>
  </si>
  <si>
    <t>1.1.17. Мероприятие: Внедрение 2-D моделирования  авиационных редукторов (создание концепции компьютерного проектирования)</t>
  </si>
  <si>
    <t>1.1.18. Мероприятие: Внедрение 2-D моделирования редукторов авиационных двигателей (создание методического обеспечения )</t>
  </si>
  <si>
    <t>15 в 2010г.</t>
  </si>
  <si>
    <t>Акты сдачи-приемки</t>
  </si>
  <si>
    <t xml:space="preserve">Покозатель 1.11.1. Количество групп, обучающихся в едином информационном пространстве СГАУ на базе  PDM-технологии.  </t>
  </si>
  <si>
    <t>30 в 2010 г.</t>
  </si>
  <si>
    <t>12 в 2010 г.</t>
  </si>
  <si>
    <t>13 в 2010 г.</t>
  </si>
  <si>
    <t xml:space="preserve">1.4.4. Мероприятие: 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t>
  </si>
  <si>
    <t>1.10.2. Мероприятие:Создание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t>
  </si>
  <si>
    <t>Акт сдачи - приёмки работ.</t>
  </si>
  <si>
    <t>Акт сдачи - приемки</t>
  </si>
  <si>
    <t>Показатель 1.4.11. Количество новых лекционных и практических спецкурсов и  по многониточному программированию и конечно-элементным расчетам в теории и практике разработки современных аэрокосмических систем</t>
  </si>
  <si>
    <t xml:space="preserve">подпись                                 </t>
  </si>
  <si>
    <t xml:space="preserve">2.3.2. Мероприятие: Повышение квалификации педагогических кадров в области космических геоинформационных технологий </t>
  </si>
  <si>
    <t>2.4.5. Мероприятие: Совместная с иностранными университетами подготовка бакалавров и магистров, обучение иностранных студентов</t>
  </si>
  <si>
    <t>2.4.6. Мероприятие: Проведение российско-европейской школы по перспективным космическим технологиям и экспериментам в космосе с выпуском сборника трудов</t>
  </si>
  <si>
    <t>3.1.2. Мероприятие: Мониторинг потребностей студентов старших курсов вузов региона в сфере инновационных дополнительных образовательных программ</t>
  </si>
  <si>
    <t>3.1.1. Мероприятие: 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t>
  </si>
  <si>
    <t>3.1.3. Мероприятие: 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t>
  </si>
  <si>
    <t xml:space="preserve">3.1.4. Мероприятие: 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t>
  </si>
  <si>
    <t>3.1.5. Мероприятие: Разработка автоматизированной сетевой системы управления дистанционным обучением  на основе программного комплекса с открытым кодом «Moodle»</t>
  </si>
  <si>
    <t>Показатель 1.1.15. Учебные пособия и методические указания</t>
  </si>
  <si>
    <t>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t>
  </si>
  <si>
    <t xml:space="preserve"> Разработка  учебного плана по специализации металлофизика, механика статических и импульсных технологий деформирования металлов : написание учебных пособий и лабораторных практикумов, постановка лабораторных работ                                        </t>
  </si>
  <si>
    <t>Приобретение токарно-фрезерного обрабатывающего центра</t>
  </si>
  <si>
    <t>Показатель 1.9.5. Количество методических пособий для курсового и дипломного проектирования при подготовке специалистов по иннвационным учебным планам подготовки специалистов в области экономики и управления на предприятиях аэрокосмичкеской отрасли</t>
  </si>
  <si>
    <t>Иващенко В.И., зам. зав. каф. инженерной графики</t>
  </si>
  <si>
    <t>Гаврилов В.Н., зав. каф. ннженерной графики</t>
  </si>
  <si>
    <t xml:space="preserve">Первышин А.Н., зав. каф. МОМ </t>
  </si>
  <si>
    <t xml:space="preserve">Проничев Н.Д., зам зав. каф. ПДЛА </t>
  </si>
  <si>
    <t xml:space="preserve">Бирюк В.В., зам зав. каф. теплотехники </t>
  </si>
  <si>
    <t>Ермаков А.И. декан факультета ДЛА</t>
  </si>
  <si>
    <t>Матвеев В.Н., профессор каф. ТДЛА</t>
  </si>
  <si>
    <t>Кныш Ю.А., зав.каф. ТДЛА</t>
  </si>
  <si>
    <t>Шустов С.А., доцент каф. ТДЛА</t>
  </si>
  <si>
    <t>Диденко А.А., доцент каф. Теплотехники</t>
  </si>
  <si>
    <t>Лукачёв С.В., проректор СГАУ</t>
  </si>
  <si>
    <t>Проданов М.Е., доцент каф. КиПДЛА</t>
  </si>
  <si>
    <t>Диденко А.А., доцент каф. теплотехники</t>
  </si>
  <si>
    <t>Ковылов Ю.Л., доцент каф. теплотехники</t>
  </si>
  <si>
    <t>1.13.1. 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 лабораторное оборудование</t>
  </si>
  <si>
    <t>1.2.6. Мероприятие: Разработка и приобретение методического обеспечения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</si>
  <si>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1.2.7. Мероприятие: Приобретение и разработка нового методического обеспечения учебно-научных лабораторий кафедры ПЛА и УКМ</t>
  </si>
  <si>
    <t xml:space="preserve">1.3.1. Мероприятие: 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t>
  </si>
  <si>
    <t>Разработка нормативно-правового, организационного и методического обеспечений системы электронного дистанционного обучения (СЭДО) СГАУ</t>
  </si>
  <si>
    <t>Разработка частных методик и технологий проблемного обучения для дополнительного образования применительно к радиотехническим дисциплинам.</t>
  </si>
  <si>
    <t>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t>
  </si>
  <si>
    <t>1.10.10. Мероприятие: Приобретение вычислительного комплекса Star CD (бессрочная коммерческая версия)</t>
  </si>
  <si>
    <t>______________ ( Н. И. Булаев)</t>
  </si>
  <si>
    <t>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t>
  </si>
  <si>
    <t>Приобретение станции приема данных дистанционного зондирования низкого, среднего и высокого разрешения.</t>
  </si>
  <si>
    <t>Приобретение учебно-исследовательского прикладного программного обеспечения тематической обработки данных дистанционного зондирования.</t>
  </si>
  <si>
    <t xml:space="preserve">1.4.15. Мероприятие: Разработка методического обеспечения лабораторных работ  по различного рода передачам, с введением многовариантности исследования </t>
  </si>
  <si>
    <t>2.1. Задача: Развитие в университете на базе НОЦ "Спектр" многоуровневой системы непрерывной подготовки: общее среднее образование (лицей, физико-математическая школа СГАУ) – двухступенчатое высшее профессиональное образование (бакалавр, специалист, магистр) – послевузовское профессиональное образование (аспирантура), - обеспечивающей подготовку специалистов с высоким уровнем компетенции на всех стадиях обучения. Открытие и расширение подготовки по новым перспективным направлениям в области инфокоммуникационных технологий (геоинформационных, компьютерной оптики, обработки изображений) с целью удовлетворения быстрорастущего спроса на высококвалифицированных специалистов в этой области со стороны предприятий аэрокосмической и других  высокотехнологичных отраслей экономики. Внедрение новых моделей обучения, в том числе проектного, для подготовки IT-специалистов для компаний, специализирующихся на рынке инфокоммуникационных систем и технологий и кадров высшей квалификации для учебных и научных организаций</t>
  </si>
  <si>
    <t>Коломиец Э.И., декан факультета информатики</t>
  </si>
  <si>
    <t>Привалов А.Ю., зам. декана факультета информатики</t>
  </si>
  <si>
    <t>Показатель 1.1.4. Количество лабораторных работ по изучению конструкции двигателей с использованием 3D- моделей их элементов</t>
  </si>
  <si>
    <t>Показатель 1.11.5.  Количество групп студентов, обучающихся в рамках сквозного компьютерного курсового проектирования (СККП) в едином информационном пространстве (ЕИП) по инженерной графике</t>
  </si>
  <si>
    <t xml:space="preserve">         Задача 1.12. Разработка на основе использования в учебном процессе PLM-решений новой методологии и методического обеспечения подготовки инженеров, способных обеспечить внедрение в систему эксплуатации аэрокосмической техники CALS-технологии и существенно снизить затраты на техническое обслуживание и ремонт  </t>
  </si>
  <si>
    <t>2.1.15. Мероприятие: Повышение квалификации педагогических кадров в области информационной безопасности, этап 2007 г.</t>
  </si>
  <si>
    <t>3.6.1. Мероприятие: Разработка методических материалов для организации переподготовки персонала учреждений аэрокосмической и инфокоммуникационной отраслей и учебных заведений по инновационным дополнительным образовательным программам</t>
  </si>
  <si>
    <t>3.6.2. Мероприятие: Разработка методических материалов для организации переподготовки персонала учреждений аэрокосмической и инфокоммуникационной отраслей и учебных заведений по инновационным дополнительным образовательным программам</t>
  </si>
  <si>
    <t>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 (работы)</t>
  </si>
  <si>
    <t>1.4 / 1.4.7.</t>
  </si>
  <si>
    <t>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t>
  </si>
  <si>
    <t>Приобретение учебно-методического обеспечения для центра легких конструкций</t>
  </si>
  <si>
    <t>Модернизация материально-технической базы для создания центра легких конструкций</t>
  </si>
  <si>
    <t>Повышение квалификации профессорско-преподавательского и учебно-вспомогательного персонала</t>
  </si>
  <si>
    <t xml:space="preserve"> 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t>
  </si>
  <si>
    <t>Показатель 1.14.3.  Количество стажировок  на ведущих отечественных предприятиях, в зарубежных университетах и на курсах по обучению программным средствам в учебных центрах</t>
  </si>
  <si>
    <t>2.5.8. Мероприятие: Разработка учебно-методического и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t>
  </si>
  <si>
    <t>2.5.9. 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t>
  </si>
  <si>
    <t>Показатель 2.2.3. Модернизация лабораторий для подготовки бакалавров и магистров по направлению 010600 - "Прикладные математика и физика"</t>
  </si>
  <si>
    <t>Показатель 2.2.4. Разработка учебных планов, рабочих программ и учебно-методического комплекса по новым магистерским специализациям</t>
  </si>
  <si>
    <t>Закупка лабораторных работ по механическим передачам</t>
  </si>
  <si>
    <t>Разработка методических указаний для лабораторных работ по механическим передачам</t>
  </si>
  <si>
    <t>Покупка анемометра ITE-8060, тиристорного агрегата.</t>
  </si>
  <si>
    <t>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t>
  </si>
  <si>
    <t>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t>
  </si>
  <si>
    <t>1.8.3. 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 Этап 2006 года.</t>
  </si>
  <si>
    <t>1.8.3. 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 Этап 2007 года.</t>
  </si>
  <si>
    <t xml:space="preserve">1.11.1. Мероприятие: Приобретение аппаратных средств для организации в едином информационной пространстве рабочих мест в межкафедральном учебно - научном центре CAE/CAD/CAM/PDM - технологий  </t>
  </si>
  <si>
    <t xml:space="preserve">1.8.10. 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использование  малых КА для целей дистанционного образования, с привлечением ресурсов, создаваемого  Поволжского центра приема и передачи космической информации  </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</si>
  <si>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административного персонала</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</si>
  <si>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и профессиональной переподготовки профессорско-преподавательского, научного и административного персонала</t>
  </si>
  <si>
    <t>25 в 2010 г.</t>
  </si>
  <si>
    <t xml:space="preserve">            Цель 2. Завоевание лидирующих мировых позиций в подготовке специалистов в области космических геоинформационных технологий путем широкого внедрения многоуровневой системы непрерывной подготовки: лицей, физико-математическая школа СГАУ – бакалавр, специалист, магистр –аспирантура на базе научно-образовательного центра "Спектр" и уникальных центров коллективного пользования: «Микроэлектроника», «Центр высокопроизводительной обработки информации» и вновь создаваемого центра приема и обработки космической информации</t>
  </si>
  <si>
    <t xml:space="preserve">  Показатель 2.1. Подготовка специалистов, обладающих высоким уровнем компетенции в области параллельного и распределенного программирования для учебных и научных учреждений Самарской области, ведущих работы, связанные с проведением численных расчетов и моделированием задач большой сложности на многопроцессорных системах</t>
  </si>
  <si>
    <t>Показатель 2.2. Подготовка и выпуск бакалавров, магистров и специалистов</t>
  </si>
  <si>
    <t>Показатель 2.3. Прием на обучение по направлению "Информационные технологии"</t>
  </si>
  <si>
    <t xml:space="preserve">  Показатель 2.1.2. Подготовка студентов в рамках модели проектного обучения </t>
  </si>
  <si>
    <t>Показатель 2.1.4. Подготовка и выпуск бакалавров по направлениям «Прикладная математика и информатика» (010500) и «Прикладные математика и физика» (010600)</t>
  </si>
  <si>
    <t>Показатель 2.1.5. Подготовка и выпуск магистров по специализациям «Оптические информационные технологии» и «Синергетика и нелинейные процессы» магистерской программы направления 010600, а также бакалавров по направлению «Механика»</t>
  </si>
  <si>
    <t xml:space="preserve">Показатель 2.1.6. Подготовка и выпуск специалистов с квалификацией «Математик, системный программист» </t>
  </si>
  <si>
    <t>Приказы, отчеты о стажировке</t>
  </si>
  <si>
    <t>Шахматов Е. В., проректор по науке и инновациям</t>
  </si>
  <si>
    <t>Показатель 2.3.3. Учебно-методический комплекс для обеспечения подготовки специалистов в области космических геоинформационных технологий</t>
  </si>
  <si>
    <t xml:space="preserve">1.2.5. Мероприятие: Разработка методологии формирования современного технолога, включающей вопросы обучения методам и средствам формообразования заготовок, методам и способам формирования поверхностного слоя и контролю изготовления деталей </t>
  </si>
  <si>
    <t>1.4.5. Мероприятие: Разработка учебно - методического обеспечения для создания цикла лабораторных работ по изучению рабочего процесса в поршневых двигателях</t>
  </si>
  <si>
    <t xml:space="preserve">1.4.8. Мероприятие: Приобретение учебно-лабораторного оборудования для совершенствования комплексов электротехнического оборудования и средств технических измерения </t>
  </si>
  <si>
    <t xml:space="preserve">1.4.9. Мероприятие: Разработка и приобретение учебно-методического обеспечения, апробация и внедрение оборудования </t>
  </si>
  <si>
    <t>1.4.13. Мероприятие: Освоение и разработка методического обеспечения по использованию в учебном процессе пакетов ANSYS, ADAMS,  для осуществления сквозного использования современных информационных технологий в подготовке студентов  факультета ДЛА с последующим распространением опыта на другие факультеты</t>
  </si>
  <si>
    <t>Акты о внедрении в учебный процесс пособий,практикумов, методических указаний</t>
  </si>
  <si>
    <t xml:space="preserve">Акты приемки ввода в эксплуатацию      </t>
  </si>
  <si>
    <t>Получение  удостоверения, дипломов сертификатов</t>
  </si>
  <si>
    <t xml:space="preserve">Каргин В.Р., декан факультета обработки металлов давлением                             </t>
  </si>
  <si>
    <t xml:space="preserve">1.7.6. Мероприятие: Повышение квалификации профессорско-преподавательского и учебно-вспомогательного персонала                                                                      </t>
  </si>
  <si>
    <t>Захаров В.П., профессор кафедры АСЭУ</t>
  </si>
  <si>
    <t>Дата утверждения плана:</t>
  </si>
  <si>
    <t>Дата утверждения показателей:</t>
  </si>
  <si>
    <t>План реализации мероприятий</t>
  </si>
  <si>
    <t>План реализации закупок</t>
  </si>
  <si>
    <t>От Агентства</t>
  </si>
  <si>
    <t xml:space="preserve">  Показатель 1.13.2. Учебно-исследовательский комплекс на базе цифровых микроконтроллерных систем</t>
  </si>
  <si>
    <t xml:space="preserve">  Показатель 1.13.3. Создание лабораторных стендовых установок</t>
  </si>
  <si>
    <t xml:space="preserve">  Показатель 1.13.4. Подготовка к изданию методических указаний</t>
  </si>
  <si>
    <t xml:space="preserve">  Показатель 1.13.5.  Количество стажировок персонала</t>
  </si>
  <si>
    <t>Приобретение гелий-кадмиевого лазера и прецизионного алмазного скрайбера</t>
  </si>
  <si>
    <t>Закупка оборудования для НОЦ СГАУ ИПУ РАН</t>
  </si>
  <si>
    <t>Создание тренинг-класса для материально-технического оснащения системы инновационнго дополнительного профессионального образования</t>
  </si>
  <si>
    <t>3.2.6. Мероприятие: Создание мобильного тренинг-класса для материально-технического оснащения системы инновационного дополнительного профессионального образования</t>
  </si>
  <si>
    <t>3.3. Задача: Развитие теоретической, методологической и методической базы образовательных технологий дополнительного образования, направленных на формирование и развитие профессиональных компетенций специалиста широкого профиля с высоким инновационным потенциалом</t>
  </si>
  <si>
    <t>3.3.1. Мероприятие: 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t>
  </si>
  <si>
    <t>3.3.3. Мероприятие: Разработка нормативно-правового, организационного и методического обеспечений системы электронного дистанционного обучения (СЭДО) СГАУ</t>
  </si>
  <si>
    <t>3.3.4. Мероприятие: Разработка частных методик и технологий проблемного обучения для дополнительного образования применительно к радиотехническим дисциплинам</t>
  </si>
  <si>
    <t xml:space="preserve">  Показатель 1.13.1. Количество групп, проходящих обучение на испытательных стендах учебно-научного и производственного центра «Вибрационная прочность и надежность аэрокосмических изделий»</t>
  </si>
  <si>
    <t xml:space="preserve">  Показатель 1.7.1. Подготовка к изданию учебных пособий</t>
  </si>
  <si>
    <t>2.5.7. Мероприятие: Приобретение телекоммуникационного оборудования для повышения производительности, гибкости и сетевой информационной безопасности корпоративной сети СГАУ (корпус №1).</t>
  </si>
  <si>
    <t>Приобретение телекоммуникационного оборудования для повышения производительности, гибкости и сетевой информационной безопасности корпоративной сети СГАУ (корпус №1).</t>
  </si>
  <si>
    <t>1.8.7. 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этап 2006 года</t>
  </si>
  <si>
    <t>1.8.7. 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этап 2007 года</t>
  </si>
  <si>
    <t xml:space="preserve">Создание лабораторных работ по изучению конструкций двигателей и проектированию систем АД с использованием пакетов ANSYS, ADAMS, Solid Edge. </t>
  </si>
  <si>
    <t xml:space="preserve">Приобретение программных средств (ANSYS/Ls-dyna, Компас, ADAMS, CFX, Flower, CATIA, STAR-CD, STAR/KINetics, Fluent, UG, Solid Edge ) для межкафедрального учебно - научного центра CAD/CAE/CAM/PDM - технологий. </t>
  </si>
  <si>
    <t xml:space="preserve">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t>
  </si>
  <si>
    <t>Разработка учебно - методического обеспечения для создания цикла лабораторных работ по изучению рабочего процесса в поршневых двигателях</t>
  </si>
  <si>
    <t xml:space="preserve">Модернизация лекционных курсов и методического обеспечения комплекса лабораторных работ по дисциплинам термогазодинамического цикла и процессов горения с использованием современных газодинамических пакетов. </t>
  </si>
  <si>
    <t>Модернизация аудиторного фонда межкафедральной лаборатории быстрого прототипирования</t>
  </si>
  <si>
    <t>Показатель1.2.1. Количество групп студентов, прошедших обучение на основе методологии сквозного компьютерного проектирования технологических процессов, изготовления и контроля деталей и изделий на базе использования современного лазерного оборудования, станков с ЧПУ и CAD/CAE/CAM/CAPP систем</t>
  </si>
  <si>
    <t xml:space="preserve">            Цель 1. Разработка и реализация инновационной системы подготовки дипломированных специалистов аэрокосмического профиля на мировом уровне</t>
  </si>
  <si>
    <t xml:space="preserve">Показатель 1.1. Количество групп студентов, обучающихся по инновационной системе подготовки дипломированных специалистов аэрокосмического профиля  </t>
  </si>
  <si>
    <t xml:space="preserve">         Задача 1.1.   Разработка и реализация новой методологии обучения и методического обеспечения  конструкторской подготовки специалистов, опирающейся на всеобъемлющее использование в образовательном процессе возможностей CAD-технологий, в том числе применение в лекционных курсах и лабораторных работах компьютерной анимации сборки и разборки узлов  аэрокосмических изделий, сквозное примене-ние во всех курсовых и дипломных работах 3D-моделирования, введение много-вариантного проектирования и оптимизации конструкции изделий, применение для совершенствования навыков проектирования баз данных 2D- и 3D-моделей  объектов аэрокосмической техники, а также их отдельных узлов и деталей</t>
  </si>
  <si>
    <t>1.10.9. Мероприятие: Оснащение существующего автоматизированного аэродинамического комплекса системой визуализации пристенных линий тока</t>
  </si>
  <si>
    <t>Разработка программного и методического обеспечения в сфере лазерных систем и технологий</t>
  </si>
  <si>
    <t xml:space="preserve">Показатель 3.4.4. Электронные дистанционные курсы </t>
  </si>
  <si>
    <t>1.4.5. Мероприятие: Разработка учебно - методического обеспечения для создания цикла лабораторных работ по изучению характеристик поршневых двигателей</t>
  </si>
  <si>
    <t xml:space="preserve">1.4.6. Мероприятие: Модернизация лекционных курсов и методического обеспечения комплекса лабораторных работ по дисциплинам термогазодинамического цикла. </t>
  </si>
  <si>
    <t>1.10.12. Мероприятие: Модернизация и ремонт четырех лабораторий общей площадью 400 кв. м.</t>
  </si>
  <si>
    <t>1.10.14. Мероприятие: Капитальный ремонт учебно-производственной базы для межкафедрального конструкторского бюро летательных аппаратов</t>
  </si>
  <si>
    <t>1.7.3. Мероприятие: Развитие научно-образовательного центра "Сплав". Монтаж и ввод оборудования в эксплуатацию</t>
  </si>
  <si>
    <t>1.7.2. Мероприятие: Развитие научно-образовательного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2006 года</t>
  </si>
  <si>
    <t xml:space="preserve">1.10. Задача: Модернизация учебно-научной лабораторной базы, обеспечивающей реализацию целей предлагаемого инновационного проекта; разработка и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возможностями численного моделирования рабочих процессов в объектах аэрокосмической техники  </t>
  </si>
  <si>
    <t>Показатель 2.2.5. Разработка новых лабораторных работ и практикумов</t>
  </si>
  <si>
    <t>Показатель 2.4.1. Развитие сотрудничества и международных корпоративных связей с компаниями и исследовательскими центрами</t>
  </si>
  <si>
    <t>число связей</t>
  </si>
  <si>
    <t xml:space="preserve">Показатель 2.4.2. Установление новых связей с зарубежными универстетами </t>
  </si>
  <si>
    <t>тыс.руб</t>
  </si>
  <si>
    <t>Показатель 2.5.1. Выполнение инновационных проектов с участием студентов</t>
  </si>
  <si>
    <t xml:space="preserve">Показатель 2.5.2. Число научных публикаций </t>
  </si>
  <si>
    <t xml:space="preserve">Показатель 1.4.3. Количество лабораторных работ по  прикладным задачам течения газовых потоков с горением в камерах сгорания аэрокосмических двигателей </t>
  </si>
  <si>
    <t xml:space="preserve">1.9. Задача: Разработка и реализация инновационной методологии и учебно-методического обеспечения для коренного повышения  качества подготовки специалистов в области экономики и управления на предприятиях  аэрокосмической отрасли на основе использования PDM-моделей объектов производства,  современных методов моделирования, анализа и реструктуризации бизнес-процессов, а также современных корпоративных информационных систем класса MRP-II (управление ресурсами производства) и ERP (планирование ресурсов предприятия), обеспечивающих повышение конкурентоспособности инновационной продукции за счет существенного сокращения сроков ее вывода на рынок, повышения качества и сокращения затрат  </t>
  </si>
  <si>
    <t xml:space="preserve">1.9.1. Мероприятие: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t>
  </si>
  <si>
    <t xml:space="preserve">Салмин В. В., заведующий кафедрой летательных аппаратов  </t>
  </si>
  <si>
    <t>3.2.2. Мероприятие: Приобретение оборудования для развития технологий дистанционного обучения</t>
  </si>
  <si>
    <t>3.2.4. Мероприятие: Приобретение лицензионного программного обеспечения для развития технологий дистанционного обучения</t>
  </si>
  <si>
    <t>3.2.3. Мероприятие: Монтаж серверного и других видов сложного оборудования для развития технологий дистанционного обучения</t>
  </si>
  <si>
    <t>3.2.5. Мероприятие: Приобретение оборудования для развития Научно-образовательного центра (НОЦ) СГАУ ИПУ РАН</t>
  </si>
  <si>
    <t>2. Цель: Завоевание лидирующих мировых позиций в подготовке специалистов в области космических геоинформационных технологий путем широкого внедрения многоуровневой системы непрерывной подготовки: лицей, физико-математическая школа СГАУ – бакалавр, специалист, магистр –аспирантура на базе научно-образовательного центра "Спектр" и уникальных центров коллективного пользования: «Микроэлектроника», «Центр высокопроизводительной обработки информации» и вновь создаваемого центра приема и обработки космической информации</t>
  </si>
  <si>
    <t>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t>
  </si>
  <si>
    <t>2.2/2.2.5.</t>
  </si>
  <si>
    <t>Показатель 3.1.2. Внедрение разработанных и развитых в ходе проекта инструментальных программных средств создания электронных образовательных ресурсов в других учебных заведениях региона</t>
  </si>
  <si>
    <t>Задача 3.2. Развитие и укрепление материальной базы университета и его подразделений, реализующих инновационные программы дополнительного профессионального образования, в том числе межвузовского медиацентра при СГАУ</t>
  </si>
  <si>
    <t>Показатель 1.9.8. Количество методических пособий пользователей корпоративной информационной MRP II / ERP системы в едином информационном пространстве</t>
  </si>
  <si>
    <t>Показатель 1.9.9. Количество  единиц прикладного программного обеспечения (скриптов) для формирования корпоративной информационной MRP II / ERP системы в едином информационном пространстве</t>
  </si>
  <si>
    <t>17 в 2010 г.</t>
  </si>
  <si>
    <t xml:space="preserve">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t>
  </si>
  <si>
    <t xml:space="preserve">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t>
  </si>
  <si>
    <t>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t>
  </si>
  <si>
    <t>Модернизация материально-технической базы</t>
  </si>
  <si>
    <t>1.1/1.1.8</t>
  </si>
  <si>
    <t>Проведение международного семинара EWADE 2007</t>
  </si>
  <si>
    <t>1.1/1.1.9</t>
  </si>
  <si>
    <t>1.1/1.1.10</t>
  </si>
  <si>
    <t>1.1/1.1.11</t>
  </si>
  <si>
    <t>1.1/1.1.12</t>
  </si>
  <si>
    <t xml:space="preserve">         Задача 1.6.  Разработка новых курсов учебных дисциплин по акустике гидрогазовых сис-тем и энергетических установок на основе интеграции современной эксперимен-тальной базы с уникальными измерительными системами визуализации акустиче-ских полей, результатов фундаментальных научных исследований и современных средств численного моделирования аэроакустических процессов с помощью про-граммных средств Fluent, Virtual Lab, Star CD и Comet/Acoustics </t>
  </si>
  <si>
    <t xml:space="preserve">         Задача 1.7. Разработка новой методологии и методического обеспечения материаловедческой подготовки специалистов, способных на основе использования САE/CAD/CAM/SCADA-систем разрабатывать новые материалы, включая компо-зиционные, и технологии изготовления из них деталей разнообразного назначения, включающая создание новых учебных планов, создание учебно-научных и учебно-производственных лабораторных комплексов, написание учебников, учебных пособий, лабораторных практикумов и методических указаний на базе использования САE/CAD/CAM-технологий</t>
  </si>
  <si>
    <t xml:space="preserve">         Задача 1.8. Развитие инновационной методологии подготовки специалистов на основе глубокой интеграции учебного и производственного процессов с целью совместной реализации выполнения реальных проектов по заказам предприятий  </t>
  </si>
  <si>
    <t xml:space="preserve">1.14.3. 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t>
  </si>
  <si>
    <t>Показатель 3.1. Структурные подразделения СГАУ (кафедры, центры, отделы и др.), реализующие в составе учебно-консалтингового комплекса университета инновационные программы дополнительного профессионального образования</t>
  </si>
  <si>
    <t>Задача 3.1. Маркетинг, создание и реализация инновационных образовательных и консалтинговых продуктов и услуг для аэрокосмического кластера, качество которых соответствует требованиям российских и международных стандартов</t>
  </si>
  <si>
    <t>Показатель 3.1.1. Количество предприятий в базе данных потенциальных потребителей инновационных дополнительных образовательных программ</t>
  </si>
  <si>
    <t xml:space="preserve">  Показатель 1.8.14.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ракетно-космической техники с целью совместной реализации выполнения реальных курсовых и дипломных проектов по заказам предприятия. </t>
  </si>
  <si>
    <t>Показатель 1.8.12.  Программно-аппаратный комплекс для изучения воздушных судов иностранного производства</t>
  </si>
  <si>
    <r>
      <t>3.4.11. Мероприятие:</t>
    </r>
    <r>
      <rPr>
        <b/>
        <i/>
        <sz val="8"/>
        <rFont val="Arial"/>
        <family val="2"/>
      </rPr>
      <t xml:space="preserve"> </t>
    </r>
    <r>
      <rPr>
        <sz val="8"/>
        <rFont val="Arial"/>
        <family val="2"/>
      </rPr>
      <t>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t>
    </r>
  </si>
  <si>
    <t xml:space="preserve">3.4.12. Мероприятие: Создание банка электронных курсов для системы электронного дистанционного обучения СГАУ </t>
  </si>
  <si>
    <t>3.4.13. Мероприятие: Создание банка электронных курсов для системы электронного дистанционного обучения СГАУ</t>
  </si>
  <si>
    <t>3.4.14. Мероприятие: Апробация и внедрение банка электронных дистанционных курсов в учебном процессе СГАУ</t>
  </si>
  <si>
    <t>Мальчиков Г.Д., зав. кафедрой химии</t>
  </si>
  <si>
    <t>Крючков А.Н., доцент каф. АСЭУ</t>
  </si>
  <si>
    <t>1.8.7. Мероприятие: Ремонт помещения учебной лаборатории</t>
  </si>
  <si>
    <t>1.8.8. Мероприятие: Повышение квалификации персонала и освоение программного и учебно-методического обеспечения</t>
  </si>
  <si>
    <t xml:space="preserve">1.8.9. Мероприятие: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ракетно-космической техники с целью совместной реализации выполнения реальных курсовых и дипломных проектов по заказам предприятия </t>
  </si>
  <si>
    <t xml:space="preserve">Салмин В.В., заведующий кафедрой летательных аппаратов </t>
  </si>
  <si>
    <t>Салмин В.В., заведующий кафедрой летательных аппаратов</t>
  </si>
  <si>
    <t>1.10.8. Мероприятие: Оснащение существующего автоматизированного аэродинамического комплекса системой PIV фирмы Dantec (Дания)</t>
  </si>
  <si>
    <t>Показатель 1.2.5. Количество лабораторных работ по обучению параметрическому 2D - и 3D-моделированию, автоматизированному выпуску комплектов технической документации, методам и средств формирования заготовок, методам и способам формирования поверхностного слоя</t>
  </si>
  <si>
    <t>Показатель 1.2.6. Количество методических пособий по АРМ-технолога</t>
  </si>
  <si>
    <t>Показатель 1.2.7. Количество баз данных по оборудованию, приспособлениям, инструменту, по режимам и нормам времени обработки материалов</t>
  </si>
  <si>
    <t xml:space="preserve">1.4.3. Мероприятие: Приобретение программных средств (Компас, Flower, CATIA, Solid Edge ) для межкафедрального учебно - научного центра CAD/CAE/CAM/PDM - технологий </t>
  </si>
  <si>
    <t xml:space="preserve">1.5.1. Мероприятие: Закупка установки быстрого прототипирования </t>
  </si>
  <si>
    <t xml:space="preserve">1.11.2. 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</si>
  <si>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1.11.3. Мероприятие: 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</si>
  <si>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1.11.3. Мероприятие: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</si>
  <si>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2.2.5. Мероприятие: Приобретение оборудования и изготовление комплектующих для учебно-научного лабораторного стенда моделирования факторов космической среды.</t>
  </si>
  <si>
    <t>2.2.6. Мероприятие: Приобретение специализированного лабораторного оборудования для лаборатории спутниковых информационных системи навигационных технологий.</t>
  </si>
  <si>
    <t>2.2.7. Мероприятие: 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t>
  </si>
  <si>
    <t>2.2.10. 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t>
  </si>
  <si>
    <t>Комаров В.А., зав. кафедрой КиПЛА</t>
  </si>
  <si>
    <t>1.12.4. Мероприятие: Стажировки в ведущих научных центрах в России и за рубежом с целью освоения последних достижений в области CALS/ИПИ-технологий</t>
  </si>
  <si>
    <t> 1.2 Задача: Разработка и реализация новой методологии обучения и методического обеспечения подготовки технологов на основе сквозного компьютерного проектирования технологических процессов, изготовления и контроля деталей и изделий на базе использования современного лазерного оборудования, станков с ЧПУ и CAD/CAE/CAM/CAPP систем, включающей создание принципиально новых курсов лекций, лабораторных работ и курсовых проектов, электронных учебников, разработку новых вариантов заданий и баз данных оборудования, приспособлений, инструмента, расчетов и режимов обработки с целью реализации в дипломных проектах оптимальных решений с доведением до изготовления деталей аэрокосмической техники и машиностроения</t>
  </si>
  <si>
    <t>1.2.1. Мероприятие: Разработка учебно-методического обеспечения для  комплексов технологического оборудования, их апробация и внедрение</t>
  </si>
  <si>
    <t>1.2.1. Мероприятие: Разработка учебно-методического обеспечения для  комплексов средств технических измерений, их апробация и внедрение</t>
  </si>
  <si>
    <t>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t>
  </si>
  <si>
    <t>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t>
  </si>
  <si>
    <t>Электронные и твердые копии разработанных курсов</t>
  </si>
  <si>
    <t xml:space="preserve">Акт сдачи-приемки  </t>
  </si>
  <si>
    <t xml:space="preserve">Акт сдачи - приёмки </t>
  </si>
  <si>
    <t xml:space="preserve">Акт сдачи приемки   </t>
  </si>
  <si>
    <t>1.1.4. Мероприятие: Создание первой очереди комплексной системы мониторинга качества знаний студентов по графическим дисциплинам</t>
  </si>
  <si>
    <t>1.1.4. Мероприятие: Создание второй очереди комплексной системы мониторинга качества знаний студентов по графическим дисциплинам</t>
  </si>
  <si>
    <t>1.1.5. Мероприятие: Модернизация лабораторных работ по геометрическому моделированию</t>
  </si>
  <si>
    <t>1.10.5. Мероприятие: Создание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технологических процессов</t>
  </si>
  <si>
    <t>Показатель 1.1.2. Количество параметрических моделей элементов и типовых деталей двигателей, разработанных для электронной базы данных</t>
  </si>
  <si>
    <t>Показатель 1.1.3. Количество электронных курсов лекций по конструкции узлов авиационных двигателей</t>
  </si>
  <si>
    <t>Показатель 1.1.12. Количество групп студентов, проходящих контроль по комплексной системе оценке качества знания в области ЕСКД</t>
  </si>
  <si>
    <t>1.1.9. Мероприятие:  Создание научно-технического центра легких конструкций из новых материалов. Закупка оборудования для механических испытаний деталей и агрегатов из КМ</t>
  </si>
  <si>
    <t>2.2.8. Мероприятие: Приобретение демонстрационного и лабораторного оборудования по оптике.</t>
  </si>
  <si>
    <t>Закупка унивенрсальной сервогидравлической испытательной системы с усилием 100 кН и тензостанции</t>
  </si>
  <si>
    <t>Приобретение испытательной машины серии ProLine настольного испытания</t>
  </si>
  <si>
    <t>Приобретениедемонстрационного оборудования учебно-лабораторного комплекса для анализа динамики механических систем</t>
  </si>
  <si>
    <t>Приобретение системы бесконтактного измерения деформаций и универсальной автоматизированной системы сбора и обработки информации учебных установок для испытания лопаточных машин</t>
  </si>
  <si>
    <t>Закупка лабораторного комплекса понанесению покрытий с программным обеспечением</t>
  </si>
  <si>
    <t>Закупка металлогорафического комплекса для получения и анализа микроструктур материалов</t>
  </si>
  <si>
    <t>Закупка дифрактометра рентгеновского</t>
  </si>
  <si>
    <t>Закупка сканирующего нанотвердомеа</t>
  </si>
  <si>
    <t>Закупка прокатного стана кварто</t>
  </si>
  <si>
    <t>Закупка оптико-электронной системы регистрации быстропротекающих процессов, включая скоростную видиокамеру и правляющую ПЭВМ. Закупка комплекса оборудования для учебно-научной лаборатории наноматериалов</t>
  </si>
  <si>
    <t>Приобретение портативного лазерного виброметра</t>
  </si>
  <si>
    <t>Закупка устройства контроля параметров дисперсионной фазы</t>
  </si>
  <si>
    <t>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t>
  </si>
  <si>
    <t xml:space="preserve">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t>
  </si>
  <si>
    <t>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t>
  </si>
  <si>
    <t>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2007г.</t>
  </si>
  <si>
    <t>2.2/2.2.15.</t>
  </si>
  <si>
    <t>Модернизация (ремонт) лабораторий</t>
  </si>
  <si>
    <t xml:space="preserve">1.11.6. 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</si>
  <si>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1.12.1. Мероприятие: Приобретение и установка медиапроектороров, экранов и интеллектуальных досок; принтеров-плоттеров А1, А0, сканеров А1, А0; 30 автоматизированных рабочих мест; 2 сервера, стабилизированного питания и средств безопасности</t>
  </si>
  <si>
    <t>Создание оболочки баз данных  для 2-D моделей  авиационных редукторов</t>
  </si>
  <si>
    <t>Приобретение методического обеспечения для учебно-научных лабораторий кафедры ПЛА и УКМ</t>
  </si>
  <si>
    <t>Модернизация материально-технической базы для учебно-научных лабораторий кафедры ПЛА и УКМ</t>
  </si>
  <si>
    <t>Разработка учебно-методического обеспечения для филиалов кафедры ПЛА и УКМ</t>
  </si>
  <si>
    <t>1.2/1.2.9.</t>
  </si>
  <si>
    <t>3.1.6. 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t>
  </si>
  <si>
    <t>3.1.7. 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t>
  </si>
  <si>
    <t>3.2. Задача: Развитие и укрепление материальной базы университета и его подразделений, реализующих инновационные программы дополнительного профессионального образования, в том числе межвузовского медиацентра при СГАУ</t>
  </si>
  <si>
    <t xml:space="preserve">1.8.4. Мероприятие: Повышение квалификации профессорско-преподавательского состава в области пневмогидравлических систем изделий аэрокосмической техники </t>
  </si>
  <si>
    <t>Способ размещения заказа**</t>
  </si>
  <si>
    <t>Ответствен. за            выполнение</t>
  </si>
  <si>
    <t>Результат (ожидаемый эффект на уровне вуза, отрасли, региона, системы ВПО)</t>
  </si>
  <si>
    <t>Цели, задачи и показатели                                               (наименования)</t>
  </si>
  <si>
    <t>№ задачи/ мероп-риятия</t>
  </si>
  <si>
    <r>
      <t xml:space="preserve">Оценочная стоимость </t>
    </r>
    <r>
      <rPr>
        <sz val="8"/>
        <rFont val="Times New Roman"/>
        <family val="1"/>
      </rPr>
      <t>(млн.руб.)</t>
    </r>
  </si>
  <si>
    <t>Базовый период</t>
  </si>
  <si>
    <t>1.8.1. Мероприятие: Модернизация учебно-производственного участка, включающего станки с ЧПУ и позволяющего интегрировать учебный и производственный процессы при подготовке технологов,  в рамках софинансирования.</t>
  </si>
  <si>
    <t>Устинов Д. С., проректор по АХР</t>
  </si>
  <si>
    <t>1.10.14. Модернизация университетской учебно-производственной базы, обеспечивающей реализацию целей инновационного проекта</t>
  </si>
  <si>
    <t>1.12.3. Мероприятие: Ремонт и модернизация учебных лабораторий</t>
  </si>
  <si>
    <t xml:space="preserve"> Задача 3.3. Развитие теоретической, методологической и методической базы образовательных технологий дополнительного образования, направленных на формирование и развитие профессиональных компетенций специалиста широкого профиля с высоким инновационным потенциалом</t>
  </si>
  <si>
    <t>Показатель 3.3.1. Монографии по теории и методике современных технологий профессионального образования</t>
  </si>
  <si>
    <t>Показатель 3.3.2. Статьи в рецензируемых журналах по теории и методике современных технологий профессионального образования</t>
  </si>
  <si>
    <t>Показатель 3.3.3. Выступления на конференциях по теории и методике современных технологий профессионального образования</t>
  </si>
  <si>
    <t>Показатель 3.3.5. Цифровые копии учебно-методического обеспечения системы дополнительного профессионального образования в электронной библиотеке СГАУ</t>
  </si>
  <si>
    <t>Задача 3.4. Концентрация научного и образовательного потенциала университета и его партнеров на разработке образовательных программ и переподготовке кадров для аэрокосмического кластера на основе осуществления полного инновационного цикла - от предпроектных исследований до создания и реализации продукции</t>
  </si>
  <si>
    <t xml:space="preserve">1.1. Задача: Разработка и реализация новой методологии обучения и методического обеспечения  конструкторской подготовки специалистов, опирающейся на всеобъемлющее использование в образовательном процессе возможностей CAD-технологий, в том числе применение в лекционных курсах и лабораторных работах компьютерной анимации сборки и разборки узлов  аэрокосмических изделий, сквозное применение во всех курсовых и дипломных работах 3D-моделирования, введение многовариантного проектирования и оптимизации конструкции изделий, применение для совершенствования навыков проектирования баз данных 2D- и 3D-моделей  объектов аэрокосмической техники, а также их отдельных узлов и деталей
</t>
  </si>
  <si>
    <t>2.2.1. 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t>
  </si>
  <si>
    <t>1.10.13. Мероприятие: Создание учебно-производственной и лабораторной базы межкафедрального конструкторского бюро летательных аппаратов, этап 2006 года</t>
  </si>
  <si>
    <t>1.10.13. Мероприятие: Создание учебно-производственной и лабораторной базы межкафедрального конструкторского бюро летательных аппаратов, этап 2007 года</t>
  </si>
  <si>
    <t>1.10.24. 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 этап 2006 года</t>
  </si>
  <si>
    <t>1.10.24. 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 этап 2007 года</t>
  </si>
  <si>
    <t>Показатель 3.4.3. Учебно-методическое обеспечение инновационных образовательных программ системы дополнительного профессионального образования (количество единиц учебно-методического обеспечения)</t>
  </si>
  <si>
    <t>Показатель 3.3.4. Доступ к электронным библиотекам, базам данных и другим мировым источникам электронной образовательной информации (количество источников, ежегодно)</t>
  </si>
  <si>
    <t>Показатель 3.1.3. Количество учащихся, обучающихся ежегодно с помощью сетевых систем управления дистанционным обучением</t>
  </si>
  <si>
    <t xml:space="preserve">  Показатель 1.5.8. Количество студентов, участвующих в НИР </t>
  </si>
  <si>
    <t xml:space="preserve">  Показатель 1.5.9. Подготовленные электронные курсы лекций по дисциплинам "Аэродинамика самолетов", "Механика жидкости и газа"</t>
  </si>
  <si>
    <t xml:space="preserve">  Показатель 1.6.1. Поготовка к изданию учебно-методической литературы</t>
  </si>
  <si>
    <t xml:space="preserve">  Показатель 1.6.2.  Подготовка к изданию учебных пособий</t>
  </si>
  <si>
    <t xml:space="preserve">  Показатель 1.6.3.  Создание лабораторных стендовых установок</t>
  </si>
  <si>
    <t>3.3.2. Мероприятие: 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t>
  </si>
  <si>
    <t xml:space="preserve">Акт сдачи-приемки </t>
  </si>
  <si>
    <t>Акты о выполненных работах</t>
  </si>
  <si>
    <t>Акт сдачи-приемки.</t>
  </si>
  <si>
    <t xml:space="preserve">Акты внедрения </t>
  </si>
  <si>
    <t>Акты о выполненных работах.</t>
  </si>
  <si>
    <t>Акт о выполненных работах.</t>
  </si>
  <si>
    <t>1.2.9. 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на базе обрабатывающих центров и универсального оборудования</t>
  </si>
  <si>
    <t>1.2.10. 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в области механической обработки материалов</t>
  </si>
  <si>
    <t>кв.м</t>
  </si>
  <si>
    <t>шт</t>
  </si>
  <si>
    <t>1.9 / 1.9.2.</t>
  </si>
  <si>
    <t>3.6. Задача: Развитие и укрепление сотрудничества университета с предприятиями и учреждениями в регионе, в России и за рубежом в области реализации инновационных программ дополнительного профессионального образования</t>
  </si>
  <si>
    <t>Показатель 1.10.13. Ввод в строй установок современного уровня в лаборатории промышленной экологии</t>
  </si>
  <si>
    <t>Показатель 1.10.14. Лабораторный комплекс на основе обрабатывающего центра и установки быстрого прототипирования</t>
  </si>
  <si>
    <t>14 в 2010г.</t>
  </si>
  <si>
    <t>Показатель 1.12.1. Освоение финансовых средств на внедрение в учебный процесс достижений CALS-технологий в аэрокосмической отрасли</t>
  </si>
  <si>
    <t>млн. руб.</t>
  </si>
  <si>
    <t>Показатель 1.12.2. Учебно-методические комплексы по CALS/ИПИ-технологиям, включающие лицензионные программные продукты</t>
  </si>
  <si>
    <t>число рабочих мест</t>
  </si>
  <si>
    <t>Показатель 1.12.3. Количество новых лабораторных работ</t>
  </si>
  <si>
    <t>Показатель 1.12.4. Количество студентов, участвующих в НИР по данному направлению</t>
  </si>
  <si>
    <t>Показатель 1.12.5. Площадь отремонтированных и оснащенных современным оборудованием учебных лабораторий</t>
  </si>
  <si>
    <t>кв. м</t>
  </si>
  <si>
    <t xml:space="preserve">Показатель 1.12.6. Количество стажировок персонала </t>
  </si>
  <si>
    <t>3.4.15. Мероприятие: Проведение школы-семинара молодых ученых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t>
  </si>
  <si>
    <t>3.4.16. Мероприятие: Проведение школы-семинара молодых ученых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t>
  </si>
  <si>
    <t xml:space="preserve">1.11.2. Мероприятие: Разработка методического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</si>
  <si>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  Показатель 1.5.7. Количество новых учебных курсов </t>
  </si>
  <si>
    <t>1.2/1.2.3.</t>
  </si>
  <si>
    <t>Разработка методического обеспечения лабораторных работ по применению газоанализатора и тепловизора в учебном процессе.</t>
  </si>
  <si>
    <t>1.3/1.3.7.</t>
  </si>
  <si>
    <t>Показатель 1.10.9. Количество рабочих мест на основе программных 3-D комплексов проектирования оптических системм</t>
  </si>
  <si>
    <t>Показатель 1.10.10. Количество стажировок персонала</t>
  </si>
  <si>
    <t>4 в 2010 г.</t>
  </si>
  <si>
    <t>Приложение № 2, форма № 4</t>
  </si>
  <si>
    <t>Руководитель</t>
  </si>
  <si>
    <t>Итоговые значения показателей</t>
  </si>
  <si>
    <t>`</t>
  </si>
  <si>
    <t xml:space="preserve">Приобретение аппаратных средств для организации рабочих мест в межкафедральном учебно - научном центре CAE/CAD/CAM/PDM - технологий.  </t>
  </si>
  <si>
    <t>Повышение квалификации и профессиональная подготовка научно-педагогического и другого персонала.</t>
  </si>
  <si>
    <t>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t>
  </si>
  <si>
    <t>1.1/1.1.13</t>
  </si>
  <si>
    <t>1.1/1.1.14</t>
  </si>
  <si>
    <t>1.1/1.1.15</t>
  </si>
  <si>
    <t>1.1/1.1.16</t>
  </si>
  <si>
    <t>Повышение квалификации и профессиональной подготовки персонала межкафедрального конструкторского бюро летательных аппаратов</t>
  </si>
  <si>
    <t>1.1/1.1.17</t>
  </si>
  <si>
    <t>Разработка концепции компьютерномго проектирования авиационных редукторов</t>
  </si>
  <si>
    <t>1.1/1.1.18</t>
  </si>
  <si>
    <t>Разработка учебных пособий и методических указаний.</t>
  </si>
  <si>
    <t>1.1/1.1.19</t>
  </si>
  <si>
    <t>1.1/1.1.20</t>
  </si>
  <si>
    <t xml:space="preserve">Приобретение специальной литературы учебного назначения </t>
  </si>
  <si>
    <t>Повышение квалификации профессорско-преподавательского персонала</t>
  </si>
  <si>
    <t>1.2/1.2.8.</t>
  </si>
  <si>
    <t>1.3/1.3.4.</t>
  </si>
  <si>
    <t xml:space="preserve">  Показатель 1.7.2. Постановка новых лабораторных работ </t>
  </si>
  <si>
    <t xml:space="preserve">  Показатель 1.7.3. Создание лабораторных комплексов </t>
  </si>
  <si>
    <t xml:space="preserve">  Показатель 1.7.4. Подготовка к изданию методических указаний </t>
  </si>
  <si>
    <t xml:space="preserve">  Показатель 1.7.5. Участие студентов в научно-исследовательской работе </t>
  </si>
  <si>
    <t xml:space="preserve">  Показатель 1.7.6. Разработка учебного плана по специализации</t>
  </si>
  <si>
    <t xml:space="preserve">  Показатель 1.7.7. Новые курсы лекций </t>
  </si>
  <si>
    <t>Показатель 1.7.8. Количество введенных в эксплуатацию лабораторных рабочих мест (в лаборатории кафедры химии)</t>
  </si>
  <si>
    <t xml:space="preserve">            Цель 3. Создание инновационного учебно-консалтингового комплекса (центра компетенции) дополнительного профессионального образования, который на базе современного методического, информационного, организационного и технического обеспечения и результатов мониторинга рынка интеллектуального труда в аэрокосмической, инфокоммуникационной и других наукоемких отраслях реализует на мировом уровне программы профессиональной переподготовки специалистов и руководителей предприятий, организаций и учреждений аэрокосмического кластера, направленные на развитие их инновационного мышления и вовлечение в инновационный процесс</t>
  </si>
  <si>
    <t>2.2.14. 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2007г.</t>
  </si>
  <si>
    <t>2.3. Задача: Cоздание Поволжского центра космической геоинформатики, его интеграция с НОЦ "Спектр" в части проведения научных исследований и подготовки кадров по специальностям и направлениям, связанным с приемом и обработкой информации с космических аппаратов дистанционного зондирования Земли</t>
  </si>
  <si>
    <t>2.3.1. Мероприятие: Приобретение станции приема данных дистанционного зондирования низкого, среднего и высокого разрешения.</t>
  </si>
  <si>
    <t>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t>
  </si>
  <si>
    <t xml:space="preserve">1.14.5. Мероприятие: 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"Энергия", Центр им. Хруничева, зарубежных университетах Германии, Франции и др.; реализация инновационной программы подготовки молодых преподавателей, аспирантов и докторантов посредством их участия в рамочных программах стран ЕС, стажировок в зарубежных университетах. </t>
  </si>
  <si>
    <t>Комаров В.А., зав.каф.конструкции и проектирования летательных аппаратов</t>
  </si>
  <si>
    <t xml:space="preserve">1.1.15. Мероприятие: Создание проектно-методической базы межкафедрального конструкторского бюро летательных аппаратов </t>
  </si>
  <si>
    <t>Акт сдачи-приёмки работ</t>
  </si>
  <si>
    <t xml:space="preserve">Акт сдачи-приёмки работ  </t>
  </si>
  <si>
    <t xml:space="preserve">1.10.18. Мероприятие: Закупка и монтаж оборудования, разработка методического обеспечения  для оснащения лаборатории промышленной экологии </t>
  </si>
  <si>
    <t xml:space="preserve">1.13. Задача: Разработка и реализация современных методов подготовки конкурентоспособных специалистов в области систем управления изделиями аэрокосмического назначения на основе использования авторских научных разработок по исследованию динамических и виброакустических процессов, применения в учебном процессе имитационного моделирования сложных объектов и систем цифрового управления ими на основе современного интегрированного программно-аппаратного комплекса National Instruments  </t>
  </si>
  <si>
    <t xml:space="preserve">1.13.2. 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и 160802 (Автоматизированное проктирование и конструирование ракетно-космических систем и комплексов) 
</t>
  </si>
  <si>
    <t xml:space="preserve">1.14. Задача: Развитие кадрового потенциала программы: завершение в 2006-2007 г.г. обучения профессорско-преподавательского состава современным информационным технологиям, используемым в инженерном и естественно-научном образовании;  предоставление преподавателям возможности стажировки в передовых вузах страны; в крупных зарубежных университетах, с которыми СГАУ имеет прочные и долговременные связи; в аэрокосмических российских и зарубежных фирмах; активное привлечение к работе по программе молодых преподавателей, в том числе используя подготовку через аспирантуру и докторантуру  </t>
  </si>
  <si>
    <t xml:space="preserve">1.15 Задача: Формирование системы управления предлагаемого инновационного проекта </t>
  </si>
  <si>
    <t>3. Цель: Создание инновационного учебно-консалтингового комплекса (центра компетенции) дополнительного профессионального образования, который на базе современного методического, информационного, организационного и технического обеспечения и результатов мониторинга рынка интеллекту-ального труда в аэрокосмической, инфокоммуникационной и других наукоемких отраслях реализует на мировом уровне программы профессиональной переподготовки специалистов и руководителей предприятий, организаций и учреждений аэрокосмического кластера, направленные на развитие их инновационного мышления и вовлечение в инновационный процесс</t>
  </si>
  <si>
    <t>3.1. Задача:  Маркетинг, создание и реализация инновационных образовательных и консалтинговых продуктов и услуг для аэрокосмического кластера, качество которых соответствует требованиям российских и международных стандартов</t>
  </si>
  <si>
    <t>Приобретение и монтаж оборудования для экспериментального комплекса "Пневмогидравлическая лаборатория"</t>
  </si>
  <si>
    <t>Разработка и реализация новой образовательной программы высшего профессионального образования "Инновационное машиностроение", предназначенной для подготовки специалистов широкого профиля для высокотехнологических отраслей машиностроения</t>
  </si>
  <si>
    <t>1.8/1.8.12</t>
  </si>
  <si>
    <t xml:space="preserve">Показатель 1.8.10. Комплекс учебных пособий на базе ИПИ-технологий для подготовки и переподготовки специалистов по технической эксплуатации воздушных судов </t>
  </si>
  <si>
    <t xml:space="preserve"> Показатель 1.14.8.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их систем и комплексов </t>
  </si>
  <si>
    <t>Показатель 3.4.1. Лицензированные образовательные программы системы дополнительного профессионального образования</t>
  </si>
  <si>
    <t>Показатель 3.4.2. Инновационные образовательные программы системы дополнительного профессионального образования</t>
  </si>
  <si>
    <t>Показатель 3.4.6. Учащиеся, обучающиеся с использованием электронных дистанционных курсов (ежегодно)</t>
  </si>
  <si>
    <t>Задача 2.4. Расширение международных связей университета, развитие системы взаимного обмена студентами в рамках программ международного научно-технического сотрудничества. Формирование механизмов приоритетной поддержки участия студентов и аспирантов в научных и научно-методических международных мероприятиях . Создание условий для существенного увеличения участия студентов в фундаментальных научных исследованиях и прикладных опытно-конструкторских разработках в области распределенных вычислительных систем, инфокоммуникационных технологий, компьютерной оптики и обработки изображений. Регулярное проведение на базе СГАУ международных школ по актуальным вопросам космической информатики с участием иностранных студентов</t>
  </si>
  <si>
    <t>Показатель 2.4.3. Языковая подготовка студентов и аспирантов в группах дополнительной интенсивной подготовки по английскому языку</t>
  </si>
  <si>
    <t xml:space="preserve">Показатель 2.4.4. Объем финансирования на участие в зарубежных конференциях и стажировках </t>
  </si>
  <si>
    <t>Показатель 2.4.4. Участие студентов и аспирантов в международных конференциях</t>
  </si>
  <si>
    <t>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t>
  </si>
  <si>
    <t>1.3/1.3.8.</t>
  </si>
  <si>
    <r>
      <t>3.4.2.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t>
    </r>
  </si>
  <si>
    <r>
      <t>3.4.3.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t>
    </r>
  </si>
  <si>
    <t xml:space="preserve"> Закупка оборудования для лабораторного комплекса со средствами измерения в процессе изготовления деталей на обрабатывающем центре и на установке быстрого прототипирования</t>
  </si>
  <si>
    <t>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t>
  </si>
  <si>
    <t>Создание банка электронных курсов для системы электронного дистанционного обучения СГАУ.</t>
  </si>
  <si>
    <t>1.51.5.10</t>
  </si>
  <si>
    <t xml:space="preserve">Демонстрационный комплекс группового пользования на базе плазменной панели. </t>
  </si>
  <si>
    <t>Мультимедиа-компьютерный класс Rinel-Lingo (на 13 рабочих мест)</t>
  </si>
  <si>
    <t xml:space="preserve">  Показатель 1.6.4.  Участие студентов в научно - исследовательской работе</t>
  </si>
  <si>
    <t xml:space="preserve">Стажировки преподавателей на ведущих отечественных предприятиях, в зарубежных университетах и обучение программным средствам в учебных центрах. </t>
  </si>
  <si>
    <t>Дата завершения</t>
  </si>
  <si>
    <t>Дата         начала</t>
  </si>
  <si>
    <t>Направление расходования средств</t>
  </si>
  <si>
    <t>Запланированная дата (декада, месяц)</t>
  </si>
  <si>
    <t>10 в 2010 г.</t>
  </si>
  <si>
    <t>6 в 2010 г.</t>
  </si>
  <si>
    <t>36 в 2010 г.</t>
  </si>
  <si>
    <t>1.6.1. Мероприятие: Разработка методического обеспечения подготовки специалистов в области акустики гидрогазовых систем и энергетических установок на базе современных средств численного моделирования</t>
  </si>
  <si>
    <t>______________ (В. А. Сойфер)</t>
  </si>
  <si>
    <t>3.2.1. Мероприятие: Приобретение телекоммуникационного оборудования и программных эмуляторов для лабораторного практикума по дисциплинам инфокоммуникационного цикла</t>
  </si>
  <si>
    <t>1.3.7. Мероприятие: 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t>
  </si>
  <si>
    <t>1.3.8. Мероприятие: Модернизация стендов и помещений учебно-научного и производственного центра «Вибрационная прочность и надежность аэрокосмических изделий»</t>
  </si>
  <si>
    <t>1.3.9. Мероприятие: Создание первой очереди универсальной автоматизированной системы сбора и обработки информации экспериментальных динамических исследований</t>
  </si>
  <si>
    <t>Показатель 1.4.13. Пакеты программ для сквозного использования современных информационных технологий в подготовке студентов факультета двигателей летательных аппаратов</t>
  </si>
  <si>
    <t>Показатель 1.4.14. Новые лабораторные работы по механическим передачам</t>
  </si>
  <si>
    <t>2.1.4.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t>
  </si>
  <si>
    <t>2.1.13. Мероприятие: Переподготовка преподавателей по новым курсам для специальности - "Прикладная математка и информатика", этап 2006 г.</t>
  </si>
  <si>
    <t>2.1.14. Мероприятие: Переподготовка преподавателей по новым курсам для специальности - "Прикладная математка и информатика", этап 2007 г.</t>
  </si>
  <si>
    <t>1.13.1. 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 программное и методическое обеспечение</t>
  </si>
  <si>
    <t xml:space="preserve">Акт о модернизации аудиторного фонда </t>
  </si>
  <si>
    <t>1.5.3. Мероприятие: Модернизация аудиторного фонда межкафедральной лаборатории быстрого прототипирования</t>
  </si>
  <si>
    <t>Отчёт о профессиональной переподготовке.</t>
  </si>
  <si>
    <t>Акт о закупке и разработке пакетов программ.</t>
  </si>
  <si>
    <t>Показатель 3.2. Количество обучающихся ежегодно по инновационным образовательным программам и с использованием инновационных образовательных технологий (электронных дистанционных курсов и т.п.)</t>
  </si>
  <si>
    <t xml:space="preserve">1.7.7. Мероприятие: Подготовка нового методического обеспечения для кафедры химии </t>
  </si>
  <si>
    <t xml:space="preserve">1.8.6. Мероприятие: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t>
  </si>
  <si>
    <t>1.10.7. Мероприятие: Модернизация существующего электронного микроманометра с 32-х до 64-х каналов (покупка датчиков давления, источников опорного напряжения, контроллеров, преобразователей и платы сбора информации)</t>
  </si>
  <si>
    <t>Отчёты о результатах повышения квалификации.</t>
  </si>
  <si>
    <t>1.1.19. Мероприятие: Создание базы моделей редукторов авиационных двигателей (создание оболочки базы данных)</t>
  </si>
  <si>
    <t>Акт о выполненных работах</t>
  </si>
  <si>
    <t>1.2/1.2.4.</t>
  </si>
  <si>
    <t>1.4 / 1.4.3.</t>
  </si>
  <si>
    <t>1.4 / 1.4.4.</t>
  </si>
  <si>
    <t>1.4. / 1.4.5.</t>
  </si>
  <si>
    <t>1.4 / 1.4.5.</t>
  </si>
  <si>
    <t>1.4 / 1.4.6.</t>
  </si>
  <si>
    <t>1.5 / 1.5.1.</t>
  </si>
  <si>
    <t>1.5 / 1.5.3.</t>
  </si>
  <si>
    <t>1.5 / 1.5.4.</t>
  </si>
  <si>
    <t>1.5 / 1.5.5.</t>
  </si>
  <si>
    <t>1.5 / 1.5.6.</t>
  </si>
  <si>
    <t>1.5 / 1.5.7.</t>
  </si>
  <si>
    <t>1.5 / 1.5.8.</t>
  </si>
  <si>
    <t>1.7 / 1.7.1.</t>
  </si>
  <si>
    <t>1.8 / 1.8.1.</t>
  </si>
  <si>
    <t>1.8 / 1.8.2.</t>
  </si>
  <si>
    <t>1.9 / 1.9.1.</t>
  </si>
  <si>
    <t xml:space="preserve">Закупка и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t>
  </si>
  <si>
    <t>Модернизация материально-технической базы для подготовки инженеров по технической эксплуатации воздушных судов иностранного производства</t>
  </si>
  <si>
    <t xml:space="preserve">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экспериментальных исследований. </t>
  </si>
  <si>
    <r>
      <t xml:space="preserve">Софинансирование  </t>
    </r>
    <r>
      <rPr>
        <sz val="8"/>
        <rFont val="Times New Roman"/>
        <family val="1"/>
      </rPr>
      <t>(млн.руб.)</t>
    </r>
  </si>
  <si>
    <r>
      <t>3.4.4.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t>
    </r>
  </si>
  <si>
    <r>
      <t>3.4.5. Мероприятие:</t>
    </r>
    <r>
      <rPr>
        <b/>
        <i/>
        <sz val="8"/>
        <rFont val="Arial"/>
        <family val="2"/>
      </rPr>
      <t xml:space="preserve"> </t>
    </r>
    <r>
      <rPr>
        <sz val="8"/>
        <rFont val="Arial"/>
        <family val="2"/>
      </rPr>
      <t>Разработка рабочих программ факультативных дисциплин инновационного характера</t>
    </r>
  </si>
  <si>
    <t>3.4.7. Мероприятие: 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t>
  </si>
  <si>
    <t xml:space="preserve">Акт приемки                                                                                                                                                                                                                                                                                                                                                                                       </t>
  </si>
  <si>
    <t>1.15.1. Мероприятие: Создание дирекции программы, совета программы и наблюдательного совета. Оснащение дирекции средствами офисной техники. Подготовка нормативно-распорядительной документации</t>
  </si>
  <si>
    <t>1.15.2. Мероприятие: Внешний аудит программы</t>
  </si>
  <si>
    <t>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t>
  </si>
  <si>
    <t>Процедуры вуза</t>
  </si>
  <si>
    <t>Мониторинг потребностей студентов старших курсов вузов региона в сфере инновационных дополнительных образовательных программ.</t>
  </si>
  <si>
    <t>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t>
  </si>
  <si>
    <t>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t>
  </si>
  <si>
    <t>2.1.3.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t>
  </si>
  <si>
    <t>1.3.10. Мероприятие: Создание второй очереди универсальной автоматизированной системы сбора и обработки информации экспериментальных динамических исследований</t>
  </si>
  <si>
    <t>1.3.11. Мероприятие: 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t>
  </si>
  <si>
    <t xml:space="preserve">1.4. Задача: Разработка и реализация инновационной методологии и методического обеспечения для осуществления внедрения и сквозного использования в учебном процессе конечно-элементных (CAE) пакетов  ANSYS, ANSYS Dyna, Nastran, AD-AMS, DeForm, SuperForm, STAR–CD, FLUENT и существенной модернизации на этой основе содержания лабораторных и практических занятий, курсовых и проектных работ по  блоку общепрофессиональных дисциплин, позволяющих понять физику явлений  </t>
  </si>
  <si>
    <t xml:space="preserve">1.4.1. Мероприятие: Разработка методического обеспечения по освоению пакетов ANSYS, ADAMS, Solid Ege, Unigraphics, SmarTeam </t>
  </si>
  <si>
    <t xml:space="preserve">1.4.1. Мероприятие: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параметрического моделирования </t>
  </si>
  <si>
    <t xml:space="preserve">1.4.2. Мероприятие:  Создание лабораторных работ по изучению конструкций двигателей с использованием пакетов ANSYS, ADAMS, Solid Edge </t>
  </si>
  <si>
    <t xml:space="preserve">1.4.2. Мероприятие:  Создание лабораторных работ по проектированию систем авиационных двигателей с использованием пакетов ANSYS, ADAMS, Solid Edge </t>
  </si>
  <si>
    <t xml:space="preserve">1.4.3. Мероприятие: Приобретение программных средств (ANSYS/Ls-dyna, ADAMS, CFX, CATIA, STAR-CD, STAR/KINetics, Fluent, UG) для межкафедрального учебно - научного центра CAD/CAE/CAM/PDM - технологий </t>
  </si>
  <si>
    <t>Сертификаты, свидетельства о повышении квалификации, отчеты о стажировках  и т.п.</t>
  </si>
  <si>
    <t>1.5/1.5.11</t>
  </si>
  <si>
    <t xml:space="preserve">2.2/2.2.1. </t>
  </si>
  <si>
    <t>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t>
  </si>
  <si>
    <t xml:space="preserve">2.2/2.2.2. </t>
  </si>
  <si>
    <t>1.9 / 1.9.3.</t>
  </si>
  <si>
    <t>1.9 / 1.9.4.</t>
  </si>
  <si>
    <t>1.10 / 1.10.6.</t>
  </si>
  <si>
    <t>1.11 / 1.11.1.</t>
  </si>
  <si>
    <t>1.11 / 1.11.2.</t>
  </si>
  <si>
    <t>1.11 / 1.11.3.</t>
  </si>
  <si>
    <t>1.11 / 1.11.4.</t>
  </si>
  <si>
    <t>1.11 / 1.11.5.</t>
  </si>
  <si>
    <t>1.14 / 1.14.1.</t>
  </si>
  <si>
    <t>1.14 / 1.14.2.</t>
  </si>
  <si>
    <t>1.14 / 1.14.3.</t>
  </si>
  <si>
    <t>Разработка и закупка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3D-моделирования динамических процессов в элементах систем автоматики</t>
  </si>
  <si>
    <t>1.8 / 1.8.6.</t>
  </si>
  <si>
    <t>1.8 / 1.8.7.</t>
  </si>
  <si>
    <t>1.8 / 1.8.8.</t>
  </si>
  <si>
    <t>1.8./1.8.9</t>
  </si>
  <si>
    <t>1.8./1.8.10</t>
  </si>
  <si>
    <t>2.2.2. 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t>
  </si>
  <si>
    <t>2.2.3. 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t>
  </si>
  <si>
    <t>2.1.1.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t>
  </si>
  <si>
    <t>2.1.2.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t>
  </si>
  <si>
    <t>Показатель 1.1.1. Количество групп студентов, использующих 3D-моделирование конструкций аэрокосмических двигателей в курсовом и дипломном проектировании</t>
  </si>
  <si>
    <t>шт.</t>
  </si>
  <si>
    <t>чел.</t>
  </si>
  <si>
    <t>20 в 2010г.</t>
  </si>
  <si>
    <t>8 в 2010г.</t>
  </si>
  <si>
    <t>6 в 2010г.</t>
  </si>
  <si>
    <t>18 в 2010г.</t>
  </si>
  <si>
    <t>70 в 2010г.</t>
  </si>
  <si>
    <t>Акт сдачи-приёмки работы</t>
  </si>
  <si>
    <t>Показатель 1.1.5. Количество проектных заданий по проектированию основных узлов двигателей с использованием 3D-моделирования</t>
  </si>
  <si>
    <t>Показатель 1.1.6. Количество 2D-моделей авиационных двигателей, созданных для электронной базы данных</t>
  </si>
  <si>
    <t>Показатель 1.1.7. Количество 2D-моделей ракетных двигателей и их элементов, созданных для электронной базы данных</t>
  </si>
  <si>
    <t>Показатель 1.1.8. Количество 2D-моделей двигателей внутреннего сгорания, созданных для электронной базы данных</t>
  </si>
  <si>
    <t>Показатель 1.1.9. Количество 3D-моделей авиационных двигателей их узлов и элементов, созданных для электронной базы данных</t>
  </si>
  <si>
    <t>Показатель 1.1.10. Количесвто учебных пособий по изучению конструкции двигателей с использованием 3D-моделирования</t>
  </si>
  <si>
    <t xml:space="preserve">      Задача 2.2. Cоздание современного лабораторного комплекса для многоуровневой подготовки специалистов в области космических инфокоммуникационных систем и технологий на основе существующего и развиваемого на базе СГАУ регионального медиацентра и сложившихся в СГАУ центров коллективного пользования (ЦКП). Создание новых ЦКП и  лабораторий, оснащенных уникальным учебно-исследовательским оборудованием. Разработка учебно-методического обеспечения, создание специальных лабораторных практикумов, адаптация лабораторных работ и методического обеспечения для их  проведения с использованием ресурсов регионального медиацентра. Внедрение на базе ресурсов медиацентра дистанционного обучения как в основных образовательных программах, так и в программах дополнительного образования</t>
  </si>
  <si>
    <t xml:space="preserve">  Показатель 2.2.1. Создание новых лабораторий по перспективным направлениям подготовки специалистов  </t>
  </si>
  <si>
    <t xml:space="preserve">  Показатель 2.2.2. Создание новых лабораторий по перспективным магистерским специализациям (физика и технологии наноэлектронных приборов)</t>
  </si>
  <si>
    <t>1.14.6. Мероприятие: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научно-педагогическую и учебно-методическую среду СГАУ</t>
  </si>
  <si>
    <t>2.3.4. Мероприятие: Разработка учебно-методического обеспечения подготовки специалистов в области космических геоинформационных технологий</t>
  </si>
  <si>
    <t>2.3.3. Мероприятие: Приобретение учебно-исследовательского прикладного программного обеспечения тематической обработки данных дистанционного зондирования</t>
  </si>
  <si>
    <t>2.4.4. Мероприятие: Научно-технический обмен с ведущими иностранными университетами в рамках междунароного консорциума университетов</t>
  </si>
  <si>
    <t xml:space="preserve">Приобретение учебно-лабораторного оборудования для совершенствования комплексов электротехнического оборудования и средств технических измерений, их апробация и внедрение. </t>
  </si>
  <si>
    <t>Разработка и приобретение учебно-методического обеспечения, апробация и внедрение оборудования</t>
  </si>
  <si>
    <t>1.4. / 1.4.10.</t>
  </si>
  <si>
    <t>1.4 / 1.4.11.</t>
  </si>
  <si>
    <t>1.4/1.4.13</t>
  </si>
  <si>
    <t>1.4/1.4.14</t>
  </si>
  <si>
    <t>1.4/1.4.15</t>
  </si>
  <si>
    <t xml:space="preserve"> Закупка  установки быстрого прототипирования. </t>
  </si>
  <si>
    <t>1.5./1.5.2.</t>
  </si>
  <si>
    <t xml:space="preserve">Разработка и компьютерная поддержка модулей  "Математический анализ -I", "Математический анализ -II" </t>
  </si>
  <si>
    <t>Приказы, документы</t>
  </si>
  <si>
    <t>Аудиторская документация</t>
  </si>
  <si>
    <t>Закупка программного 3D комплекса проектирования  оптических систем типа ZEMAX ЕЕ для распределенного группового проектирования сложных оптических систем (50 лицензий)</t>
  </si>
  <si>
    <t>Стажировка и международная сертификация профессорско-преподавательского состава по программному оптическому комплексу типа ZEMAX ЕЕ</t>
  </si>
  <si>
    <t>Закупка и монтаж оборудования для оснащения лаборатории промышленной экологии.</t>
  </si>
  <si>
    <t xml:space="preserve">3.3.5. Мероприятие: Обеспечение доступа к электронным библиотекам, базам данных и другим источникам образовательной информации </t>
  </si>
  <si>
    <t>3.3.6. 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t>
  </si>
  <si>
    <t>3.3.7. 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t>
  </si>
  <si>
    <t>3.4. Задача: Концентрация научного и образовательного потенциала университета и его партнеров на разработке образовательных программ и переподготовке кадров для аэрокосмического кластера на основе осуществления полного инновационного цикла – от предпроектных исследований до создания и реализации продукции</t>
  </si>
  <si>
    <t xml:space="preserve">1.6. Задача: Разработка новых курсов учебных дисциплин по акустике гидрогазовых систем и энергетических установок на основе интеграции современной экспериментальной базы с уникальными измерительными системами визуализации акустических полей, результатов фундаментальных научных исследований и современных средств численного моделирования аэроакустических процессов с помощью про-граммных средств Fluent, Virtual Lab, Star CD и Comet/Acoustics </t>
  </si>
  <si>
    <t>1.7.1. Мероприятие: Создание научно-технического центра легких конструкций из новых, в том числе композиционных, материалов</t>
  </si>
  <si>
    <t>1.7.1. Мероприятие: Создание научно-технического центра легких конструкций из новых, в том числе композиционных материалов</t>
  </si>
  <si>
    <t>1.5.14. Мероприятие: Разработка электронных курсов лекций по дисциплинам "Аэродинамика самолёта" и "МЖГ" с широким использованием современных мультимедийных технологий, анимации и кейс-технологий</t>
  </si>
  <si>
    <t>Шахов В.Г., заведующий кафедрой аэрогидродинамики</t>
  </si>
  <si>
    <t xml:space="preserve"> шт.</t>
  </si>
  <si>
    <t>млн.руб.</t>
  </si>
  <si>
    <t>1.10.6. Мероприятие: Разработка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t>
  </si>
  <si>
    <t>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t>
  </si>
  <si>
    <t>Приобретение и установка источников бесперебойного питания, систем безопасности,медиапроектороров, экранов и интеллектуальных досок; принтеров-плоттеров А1, А0, сканеров А1, А0; 30 автоматизированных рабочих мест; 2 сервера</t>
  </si>
  <si>
    <t>Повышение квалификации преподавателей - стажировки в ведущих научных центрах России и за рубежом в области CALS/ИПИ-технологий</t>
  </si>
  <si>
    <t>Повышение квалификации профессорско - преподавательского состава и обучение в области цифровых и микропроцессорных систем управления</t>
  </si>
  <si>
    <t>Разработка и закупка программного и методического обеспечения</t>
  </si>
  <si>
    <t>Приобретение учебного стендового оборудования для физического и имитационного моделирования процессов в системах управления энергоустановок, включающего цифровые регуляторы</t>
  </si>
  <si>
    <t>1.13 / 1.13.2.</t>
  </si>
  <si>
    <t>1.7. Задача: Разработка новой методологии и методического обеспечения материаловедческой подготовки специалистов, способных на основе использования САE/CAD/CAM/SCADA-систем разрабатывать новые материалы, включая композиционные, и технологии изготовления из них деталей разнообразного назначения, включающая создание новых учебных планов, создание учебно-научных и учебно-производственных лабораторных комплексов, написание учебников, учебных пособий, лабораторных практикумов и методических указаний на базе использования САE/CAD/CAM-технологий</t>
  </si>
  <si>
    <t>1.7.4.  Мероприятие:Разработка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t>
  </si>
  <si>
    <t xml:space="preserve">1.7.7. Мероприятие: Приобретение и монтаж учебно-лабораторного оборудования кафедры химии </t>
  </si>
  <si>
    <t xml:space="preserve">         Задача 1.9. Разработка и реализация инновационной методологии и учебно-методического обеспечения для коренного повышения  качества подготовки специалистов в области экономики и управления на предприятиях  аэрокосмической отрасли на основе использования PDM-моделей объектов производства,  современных методов моделирования, анализа и реструктуризации бизнес-процессов, а также современных корпоративных информационных систем класса MRP-II (управление ресурсами производства) и ERP (планирование ресурсов предприятия), обеспечивающих повышение конкурентоспособности инновационной продукции за счет существенного сокращения сроков ее вывода на рынок, повышения качества и сокращения затрат  </t>
  </si>
  <si>
    <t>Показатель 1.9.6. Количество компьютерных MRP II / ERP модулей базовых бизнес - процессов основных служб аэрокосмического предприятия</t>
  </si>
  <si>
    <t>Показатель 1.9.7. Количество рабочих мест пользователей корпоративной информационной MRP II / ERP системы в едином ниформационном пространстве</t>
  </si>
  <si>
    <t xml:space="preserve">         Задача 1.10.  Модернизация учебно-научной лабораторной базы, обеспечивающей реализа-цию целей предлагаемого инновационного проекта; разработка и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возможностями численного моделирования рабочих процессов в объектах аэрокосмической техники  </t>
  </si>
  <si>
    <t>Показатель 1.10.1.   Количество лабораторных работ по динамике и прочности двигателей с совместным использованием  расчетных моделей высокого уровня (ANSYS) и экспериментального исследования натурных элементов двигателей</t>
  </si>
  <si>
    <t xml:space="preserve">Показатель 1.10.2. Количество студенческих групп, обучающихся в межкафедральном учебно-производственном научном центре САМ – технологий  </t>
  </si>
  <si>
    <t>Закупка полупроводникового лазера, ультрафиолетового светодиодного прожектора с источником питания, цифровой фотокамеры, ноутбука</t>
  </si>
  <si>
    <t xml:space="preserve">Приобретение демонстрационного и лабораторного оборудования по оптике. </t>
  </si>
  <si>
    <t>Модернизация стендов и помещений учебно-научного и производственного центра «Вибрационная прочность и надежность аэрокосмических изделий»</t>
  </si>
  <si>
    <t>1.3/1.3.9.</t>
  </si>
  <si>
    <t>Создание первой очереди универсальной автоматизированной системы сбора и обработки информации экспериментальных динамических исследований.</t>
  </si>
  <si>
    <t>1.3/1.3.10.</t>
  </si>
  <si>
    <t>1.3/1.3.11.</t>
  </si>
  <si>
    <t>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 (работы)</t>
  </si>
  <si>
    <t>1.3/1.3.12.</t>
  </si>
  <si>
    <t>кол.</t>
  </si>
  <si>
    <t>кол. специ-ализаций</t>
  </si>
  <si>
    <t>2.3/2.3.2.</t>
  </si>
  <si>
    <t>2.3/2.3.4.</t>
  </si>
  <si>
    <t>Развитие сотрудничества и международных корпоративных связей с Исследовательскими центрами, Институтами и компаниями, этап 2007 г.</t>
  </si>
  <si>
    <t xml:space="preserve">Повышение квалификации педагогических кадров в области космических геоинформационных технологий </t>
  </si>
  <si>
    <t>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t>
  </si>
  <si>
    <t>Разработка учебно-методического обеспечения подготовки специалистов в области космических геоинформационных технологий</t>
  </si>
  <si>
    <t>Ремонт и модернизация помещений, оснащенных телекоммуникационными средствами для обеспечения возможности проведения демонстрационных экспериментов с удаленным дотупом. Этап I.</t>
  </si>
  <si>
    <t>Ремонт и модернизация помещений, оснащенных телекоммуникационными средствами для обеспечения возможности проведения демонстрационных экспериментов с удаленным дотупом. Этап II.</t>
  </si>
  <si>
    <t>Модернизация аудиторного фонда кафедры ТиТД</t>
  </si>
  <si>
    <t>Модернизация аудиторного фонда компьютерных классов.</t>
  </si>
  <si>
    <t>Создание учебно-производственного участка, включающего станки с ЧПУ и позволяющего интегрировать учебный и производственный процессы при подготовке технологов,  в рамках софинансирования.</t>
  </si>
  <si>
    <t>Модернизация университетской учебно-производственной базы, обеспечивающей реализацию целей инновационного проекта</t>
  </si>
  <si>
    <t>Ремонт и модернизация учебных лабораторий</t>
  </si>
  <si>
    <t>Иващенко В. И., зав. каф. инженерной графики</t>
  </si>
  <si>
    <t xml:space="preserve">1.1.10. Мероприятие: Ремонт и модернизация помещений, оснащеных телекоммуникационными средствами для обеспечения возможности проведения демонстрационных экспериментов с удаленным доступом. Этап I.
</t>
  </si>
  <si>
    <t>Кузьмичев В. С., проректор по информатизации</t>
  </si>
  <si>
    <t xml:space="preserve">1.1.11. Мероприятие: Ремонт и модернизация помещений, оснащеных телекоммуникационными средствами для обеспечения возможности проведения демонстрационных экспериментов с удаленным доступом. Этап II.
</t>
  </si>
  <si>
    <t>1.4.10. Мероприятие:  Модернизация аудиторного кафедры ТиТД</t>
  </si>
  <si>
    <t>Бирюк В. В., проф. кафедры электротехники</t>
  </si>
  <si>
    <t>1.5.6. Мероприятие: Модернизация аудиторного фонда компьютерных классов</t>
  </si>
  <si>
    <t>Профессиональная переподготовка по эксплуатации оборудования межкафедральной лаборатории быстрого прототипирования.</t>
  </si>
  <si>
    <t>Гречников Ф.В., зав.кафедрой обработки металлов давлением</t>
  </si>
  <si>
    <t>Планируемые объемы финансирования</t>
  </si>
  <si>
    <t>(печать)</t>
  </si>
  <si>
    <t>График выполнения</t>
  </si>
  <si>
    <t>х</t>
  </si>
  <si>
    <t>Плановый период</t>
  </si>
  <si>
    <t>Тимбай И.А., зав.кафедрой высшей математики</t>
  </si>
  <si>
    <t>Показатель 3.4.5. Подготовленные специалисты для работы в системе электронного дистанционного обучения (разработчики электронных образовательных ресурсов, преподаватели-тьюторы и др.)</t>
  </si>
  <si>
    <t>Гречников Ф.В., проректор по учебной работе</t>
  </si>
  <si>
    <t>Свидетельство об аккредитации</t>
  </si>
  <si>
    <t>Показатель 2.4. Прием на обучение по специальности «Комплексное обеспечение информационной безопасности автоматизированных систем»</t>
  </si>
  <si>
    <t>Показатель 2.5. Подготовка кандидатов наук</t>
  </si>
  <si>
    <t>Показатель 2.6. Подготовка докторов наук</t>
  </si>
  <si>
    <t>1.10.3. Мероприятие: Создание комплекса измерений на базе газоанализатора и тепловизора для лабораторных работ по определению состава продкутов сгорания и темпепратуры деталей</t>
  </si>
  <si>
    <t>1.10.4. Мероприятие: Создание универсального стенда для испытания поршневых ДВС в лаборапторных работах по рабочим процессам в двигателях</t>
  </si>
  <si>
    <t>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t>
  </si>
  <si>
    <t>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t>
  </si>
  <si>
    <t>Акт внедрения в учебный процесс</t>
  </si>
  <si>
    <t>1.4.11. Мероприятие:   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t>
  </si>
  <si>
    <t>1.4.12. Мероприятие: Создание учебно-лабораторного комплекса для анализа динамики механических систем</t>
  </si>
  <si>
    <r>
      <t xml:space="preserve">Средства федерального бюджета </t>
    </r>
    <r>
      <rPr>
        <sz val="8"/>
        <rFont val="Times New Roman"/>
        <family val="1"/>
      </rPr>
      <t>(млн.руб.)</t>
    </r>
  </si>
  <si>
    <t>1.2.6. Мероприятие: Создание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</si>
  <si>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 xml:space="preserve">Контрольный индикатор выполнения мероприятия*** </t>
  </si>
  <si>
    <t xml:space="preserve">публикации извещения </t>
  </si>
  <si>
    <t>подачи заявок</t>
  </si>
  <si>
    <t xml:space="preserve">подписания контракта/ или задания на разработку  </t>
  </si>
  <si>
    <t xml:space="preserve">завершения контракта/ или задания на разработку   </t>
  </si>
  <si>
    <t xml:space="preserve"> Приобретение оборудования и изготовление комплектующих для учебно-научного лабораторного стенда моделирования факторов космической среды.</t>
  </si>
  <si>
    <t>Приобретение специализированного лабораторного оборудования для лаборатории спутниковых информационных систем и навигационных технологий.</t>
  </si>
  <si>
    <t xml:space="preserve">Приобретение аппаратных средств для организации
рабочих мест преподавателей и разработчиков прикладного
программного обеспечения.  </t>
  </si>
  <si>
    <t xml:space="preserve">Показатель 1.4.4. Количество методических указаний к лабораторным работам по  прикладным задачам течения газовых потоков с горением в камерах сгорания аэрокосмических двигателей </t>
  </si>
  <si>
    <t>Показатель 1.4.5. Количество лабораторных работ по изучению рабочего процесса в поршневых двигателях</t>
  </si>
  <si>
    <t>Показатель 1.4.6.   Количество учебных пособий по  дисциплинам термогазодинамического цикла и процессам горения с использованием современных газодинамических пакетов</t>
  </si>
  <si>
    <t>1.7/1.7.7.</t>
  </si>
  <si>
    <t>Приобретение программного обеспечения базы данных патентной поисковой системы и методического обеспечения по анализу и информационному поиску объектов интеллектуальной собственности.</t>
  </si>
  <si>
    <t>1.1.1. 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элементов АД, позволяющей перейти на объемное моделирование конструкции двигателей с использованием для их сборки кластера медиацентра; создание второго и третьего модулей электронного курса лекций. Разработка комплекса лабораторных работ по изучению конструкции двигателей с использованием 3D-моделей их узлов, а также их сборки и разборки. Разработка комплекса проектных заданий по проектированию основных узлов двигателей с использованием 3D-моделирования</t>
  </si>
  <si>
    <t xml:space="preserve">1.1.2. Мероприятие:  Развитие базы 2D-моделей авиационных двигателей и создание для неё оболочки. Создание первого модуля баз данных 2D-моделей ЖРД и ДВС </t>
  </si>
  <si>
    <t xml:space="preserve">1.1.2. Мероприятие: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t>
  </si>
  <si>
    <t>Суханов С.В., доцент каф. технической кибернетики</t>
  </si>
  <si>
    <t>Сергеев В.В., зав. кафедрой геоинформатики</t>
  </si>
  <si>
    <t>Семкин А.Н., проф. кафедры микроэлектроники</t>
  </si>
  <si>
    <t>Белоконов И.В., проф. кафедры динамики полета и систем управления</t>
  </si>
  <si>
    <t>Котляр В.В., проф. кафедры технической кибернетики</t>
  </si>
  <si>
    <t>Завершинский И.П., зав.кафедрой физики</t>
  </si>
  <si>
    <t>Волков А.В., руков. УНЦ "Микроэлектроника"</t>
  </si>
  <si>
    <t>Фурсов В.А., проф. кафедры технической кибернетики</t>
  </si>
  <si>
    <t>Головин А.Н., нач. отдела интеллектуальной собств. и инф. обеспечения</t>
  </si>
  <si>
    <t>Казанский Н.Л., проф. кафедры технической кибернетики</t>
  </si>
  <si>
    <t>Данилин А.И., начальник международного отдела</t>
  </si>
  <si>
    <t>Павельев В.С., проф. кафедры технической кибернетики</t>
  </si>
  <si>
    <t>Попов С.Б., доцент кафедры технической кибернетики</t>
  </si>
  <si>
    <t xml:space="preserve">1.5.2. Мероприятие:  Приобретение 3D-сканера и ввод в эксплуатацию установки быстрого прототипирования </t>
  </si>
  <si>
    <t>Калентьев А.А., зав. кафедрой компьютерных систем</t>
  </si>
  <si>
    <t>2.2.8. 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t>
  </si>
  <si>
    <t>2.2.9. 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t>
  </si>
  <si>
    <t>2.5.6. 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t>
  </si>
  <si>
    <t>3.4.8. Мероприятие: 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t>
  </si>
  <si>
    <r>
      <t>3.4.9. Мероприятие:</t>
    </r>
    <r>
      <rPr>
        <b/>
        <i/>
        <sz val="8"/>
        <rFont val="Arial"/>
        <family val="2"/>
      </rPr>
      <t xml:space="preserve"> </t>
    </r>
    <r>
      <rPr>
        <sz val="8"/>
        <rFont val="Arial"/>
        <family val="2"/>
      </rPr>
      <t>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t>
    </r>
  </si>
  <si>
    <t>3.4.10. Мероприятие: 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t>
  </si>
  <si>
    <t xml:space="preserve">Показатель 1.2.4. Количество научно-преподавательского персонала, прошедшего повышение квалификации в области станочного оборудования с ЧПУ </t>
  </si>
  <si>
    <t xml:space="preserve">  Показатель 1.14.7. Стажировки преподавателей общепрофессиональных дисциплин на ведущих отечественных предприятиях и в зарубежных университетах</t>
  </si>
  <si>
    <t>1.2/1.2.10.</t>
  </si>
  <si>
    <t>1.3/1.3.3.</t>
  </si>
  <si>
    <t>Приобретение методического обеспечения для проведения сертификационных работ</t>
  </si>
  <si>
    <t>Модернизация материально-технической базы для проведения сертификационных работ</t>
  </si>
  <si>
    <t xml:space="preserve">Показатель 1.10.3. Количество практикумов,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  </t>
  </si>
  <si>
    <t>Показатель 1.10.4. Количество новых лабораторных работ</t>
  </si>
  <si>
    <t>Показатель 1.10.5. Количество новых курсовых  работ</t>
  </si>
  <si>
    <t xml:space="preserve">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t>
  </si>
  <si>
    <t>1.8/1.8.13</t>
  </si>
  <si>
    <t>Общественная аккредитация основных образовательных программ высшего профессионального образования аэрокосмического профиля</t>
  </si>
  <si>
    <t>1.10 / 1.10.1.</t>
  </si>
  <si>
    <t>1.10 / 1.10.2.</t>
  </si>
  <si>
    <t>1.10 / 1.10.3.</t>
  </si>
  <si>
    <t>1.10 / 1.10.4.</t>
  </si>
  <si>
    <t>1.10 / 1.10.5.</t>
  </si>
  <si>
    <t>Разработка методического обеспечения для оснащения лаборатории промышленной экологии.</t>
  </si>
  <si>
    <t>Кузьмичев В.С., проректор СГАУ по информати-зации</t>
  </si>
  <si>
    <t>Акт о модернизации аудиторного фонда</t>
  </si>
  <si>
    <t xml:space="preserve"> </t>
  </si>
  <si>
    <t>1.1.14. Мероприятие: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их систем и комплексов</t>
  </si>
  <si>
    <t>Моисеев В. К., декан факультета летательных аппаратов</t>
  </si>
  <si>
    <t>1.1.16. Мероприятие: Подготовка и переподготовка персонала для межкафедрального бюро летательных аппаратов</t>
  </si>
  <si>
    <t>Удостоверение</t>
  </si>
  <si>
    <t xml:space="preserve"> 1.14.1. 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t>
  </si>
  <si>
    <t>1.14.2. Мероприятие: 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динамики в учебном процессе</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</si>
</sst>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0_ ;[Red]\-#,##0.000\ "/>
    <numFmt numFmtId="166" formatCode="#,##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
    <numFmt numFmtId="174" formatCode="d/m/yy;@"/>
    <numFmt numFmtId="175" formatCode="#,##0.00_р_."/>
    <numFmt numFmtId="176" formatCode="#,##0.000&quot;р.&quot;"/>
    <numFmt numFmtId="177" formatCode="#,##0.000_р_."/>
    <numFmt numFmtId="178" formatCode="#,##0.000;[Red]#,##0.000"/>
    <numFmt numFmtId="179" formatCode="mmm/yyyy"/>
    <numFmt numFmtId="180" formatCode="0.0000"/>
    <numFmt numFmtId="181" formatCode="0.00000"/>
    <numFmt numFmtId="182" formatCode="0.000000"/>
    <numFmt numFmtId="183" formatCode="0.0000000"/>
    <numFmt numFmtId="184" formatCode="0.00000000"/>
    <numFmt numFmtId="185" formatCode="0.000000000"/>
    <numFmt numFmtId="186" formatCode="#,##0.0_р_."/>
    <numFmt numFmtId="187" formatCode="#,##0.0000_р_."/>
    <numFmt numFmtId="188" formatCode="#,##0.00000_р_."/>
    <numFmt numFmtId="189" formatCode="#,##0.000000_р_."/>
    <numFmt numFmtId="190" formatCode="#,##0.0000000_р_."/>
    <numFmt numFmtId="191" formatCode="#,##0.00000000_р_."/>
    <numFmt numFmtId="192" formatCode="#,##0.000000000_р_."/>
    <numFmt numFmtId="193" formatCode="#,##0.0000000000_р_."/>
    <numFmt numFmtId="194" formatCode="#,##0_р_."/>
    <numFmt numFmtId="195" formatCode="#,##0.00000000000_р_."/>
    <numFmt numFmtId="196" formatCode="#,##0.000000000000_р_."/>
    <numFmt numFmtId="197" formatCode="#,##0.0000000000000_р_."/>
    <numFmt numFmtId="198" formatCode="#,##0.00000000000000_р_."/>
    <numFmt numFmtId="199" formatCode="0.0000000000"/>
    <numFmt numFmtId="200" formatCode="0.00000000000"/>
    <numFmt numFmtId="201" formatCode="0.000000000000"/>
    <numFmt numFmtId="202" formatCode="0.0000000000000"/>
    <numFmt numFmtId="203" formatCode="0.00000000000000"/>
    <numFmt numFmtId="204" formatCode="0.000000000000000"/>
    <numFmt numFmtId="205" formatCode="0.0000000000000000"/>
    <numFmt numFmtId="206" formatCode="0.00000000000000000"/>
  </numFmts>
  <fonts count="39">
    <font>
      <sz val="10"/>
      <name val="Arial Cyr"/>
      <family val="0"/>
    </font>
    <font>
      <sz val="9"/>
      <name val="Arial Cyr"/>
      <family val="0"/>
    </font>
    <font>
      <b/>
      <sz val="12"/>
      <name val="Arial Cyr"/>
      <family val="0"/>
    </font>
    <font>
      <b/>
      <sz val="10"/>
      <name val="Times New Roman"/>
      <family val="1"/>
    </font>
    <font>
      <b/>
      <sz val="9"/>
      <name val="Times New Roman"/>
      <family val="1"/>
    </font>
    <font>
      <sz val="8"/>
      <name val="Times New Roman"/>
      <family val="1"/>
    </font>
    <font>
      <i/>
      <sz val="9"/>
      <name val="Times New Roman"/>
      <family val="1"/>
    </font>
    <font>
      <b/>
      <sz val="8"/>
      <name val="Times New Roman"/>
      <family val="1"/>
    </font>
    <font>
      <u val="single"/>
      <sz val="10"/>
      <color indexed="12"/>
      <name val="Arial Cyr"/>
      <family val="0"/>
    </font>
    <font>
      <u val="single"/>
      <sz val="10"/>
      <color indexed="36"/>
      <name val="Arial Cyr"/>
      <family val="0"/>
    </font>
    <font>
      <i/>
      <sz val="10"/>
      <color indexed="18"/>
      <name val="Arial Cyr"/>
      <family val="0"/>
    </font>
    <font>
      <b/>
      <sz val="10"/>
      <name val="Arial Cyr"/>
      <family val="0"/>
    </font>
    <font>
      <b/>
      <sz val="8"/>
      <color indexed="8"/>
      <name val="Times New Roman"/>
      <family val="1"/>
    </font>
    <font>
      <b/>
      <sz val="9"/>
      <name val="Arial Cyr"/>
      <family val="0"/>
    </font>
    <font>
      <i/>
      <sz val="10"/>
      <name val="Arial Cyr"/>
      <family val="0"/>
    </font>
    <font>
      <i/>
      <sz val="9"/>
      <name val="Arial Cyr"/>
      <family val="0"/>
    </font>
    <font>
      <sz val="7"/>
      <name val="Arial"/>
      <family val="2"/>
    </font>
    <font>
      <sz val="8"/>
      <name val="Arial"/>
      <family val="2"/>
    </font>
    <font>
      <b/>
      <i/>
      <sz val="8"/>
      <name val="Arial"/>
      <family val="2"/>
    </font>
    <font>
      <sz val="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thin"/>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medium"/>
      <top style="thin"/>
      <bottom style="medium"/>
    </border>
    <border>
      <left>
        <color indexed="63"/>
      </left>
      <right style="thin"/>
      <top style="thin"/>
      <bottom style="thin"/>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color indexed="63"/>
      </right>
      <top style="medium"/>
      <bottom>
        <color indexed="63"/>
      </bottom>
    </border>
    <border>
      <left style="thin"/>
      <right style="medium"/>
      <top style="thin"/>
      <bottom>
        <color indexed="63"/>
      </bottom>
    </border>
    <border>
      <left>
        <color indexed="63"/>
      </left>
      <right>
        <color indexed="63"/>
      </right>
      <top style="thin"/>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9"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35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center"/>
    </xf>
    <xf numFmtId="4" fontId="5" fillId="0" borderId="10" xfId="0" applyNumberFormat="1" applyFont="1" applyFill="1" applyBorder="1" applyAlignment="1">
      <alignment horizontal="right" vertical="center" wrapText="1"/>
    </xf>
    <xf numFmtId="0" fontId="10" fillId="0" borderId="0" xfId="0" applyFont="1" applyBorder="1" applyAlignment="1">
      <alignment/>
    </xf>
    <xf numFmtId="4" fontId="5" fillId="0" borderId="1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2" fillId="0" borderId="0" xfId="0" applyFont="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right"/>
    </xf>
    <xf numFmtId="0" fontId="11" fillId="0" borderId="0" xfId="0" applyFont="1" applyBorder="1" applyAlignment="1">
      <alignment horizontal="left"/>
    </xf>
    <xf numFmtId="0" fontId="11" fillId="0" borderId="11" xfId="0" applyFont="1" applyBorder="1" applyAlignment="1">
      <alignment horizontal="right"/>
    </xf>
    <xf numFmtId="0" fontId="11" fillId="0" borderId="0" xfId="0" applyFont="1" applyFill="1" applyBorder="1" applyAlignment="1">
      <alignment horizontal="left"/>
    </xf>
    <xf numFmtId="0" fontId="13" fillId="0" borderId="0" xfId="0" applyFont="1" applyAlignment="1">
      <alignment horizontal="right"/>
    </xf>
    <xf numFmtId="0" fontId="14" fillId="0" borderId="0" xfId="0" applyFont="1" applyAlignment="1">
      <alignment horizontal="left"/>
    </xf>
    <xf numFmtId="0" fontId="5" fillId="0" borderId="0" xfId="0" applyFont="1" applyFill="1" applyBorder="1" applyAlignment="1">
      <alignment horizontal="left"/>
    </xf>
    <xf numFmtId="4" fontId="5" fillId="0" borderId="10" xfId="0" applyNumberFormat="1" applyFont="1" applyFill="1" applyBorder="1" applyAlignment="1">
      <alignment horizontal="left" vertical="center" wrapText="1"/>
    </xf>
    <xf numFmtId="172" fontId="0" fillId="0" borderId="0" xfId="0" applyNumberFormat="1" applyAlignment="1">
      <alignment/>
    </xf>
    <xf numFmtId="0" fontId="5" fillId="0" borderId="0" xfId="0" applyFont="1" applyBorder="1" applyAlignment="1">
      <alignment horizontal="center" vertical="center"/>
    </xf>
    <xf numFmtId="0" fontId="5" fillId="0" borderId="0" xfId="0" applyFont="1" applyFill="1" applyBorder="1" applyAlignment="1">
      <alignment wrapText="1"/>
    </xf>
    <xf numFmtId="0" fontId="17" fillId="0" borderId="0" xfId="0" applyFont="1" applyFill="1" applyBorder="1" applyAlignment="1">
      <alignment/>
    </xf>
    <xf numFmtId="0" fontId="17" fillId="0" borderId="12" xfId="0" applyFont="1" applyFill="1" applyBorder="1" applyAlignment="1">
      <alignment horizontal="left" vertical="top" wrapText="1"/>
    </xf>
    <xf numFmtId="0" fontId="17" fillId="0" borderId="12" xfId="0" applyNumberFormat="1" applyFont="1" applyFill="1" applyBorder="1" applyAlignment="1">
      <alignment horizontal="left" vertical="top" wrapText="1"/>
    </xf>
    <xf numFmtId="14" fontId="17" fillId="0" borderId="12" xfId="0" applyNumberFormat="1" applyFont="1" applyFill="1" applyBorder="1" applyAlignment="1">
      <alignment horizontal="center" vertical="top"/>
    </xf>
    <xf numFmtId="0" fontId="17" fillId="0" borderId="12" xfId="0" applyFont="1" applyFill="1" applyBorder="1" applyAlignment="1">
      <alignment horizontal="center" vertical="top" wrapText="1"/>
    </xf>
    <xf numFmtId="0" fontId="17" fillId="0" borderId="12" xfId="0" applyFont="1" applyFill="1" applyBorder="1" applyAlignment="1">
      <alignment horizontal="center" vertical="top"/>
    </xf>
    <xf numFmtId="0" fontId="17" fillId="0" borderId="12" xfId="0" applyNumberFormat="1" applyFont="1" applyFill="1" applyBorder="1" applyAlignment="1">
      <alignment horizontal="center" vertical="top" wrapText="1"/>
    </xf>
    <xf numFmtId="14" fontId="17" fillId="0" borderId="12" xfId="0" applyNumberFormat="1" applyFont="1" applyBorder="1" applyAlignment="1">
      <alignment horizontal="center" vertical="top"/>
    </xf>
    <xf numFmtId="4" fontId="17" fillId="0" borderId="12" xfId="0" applyNumberFormat="1" applyFont="1" applyFill="1" applyBorder="1" applyAlignment="1">
      <alignment horizontal="left" vertical="top" wrapText="1"/>
    </xf>
    <xf numFmtId="14" fontId="17" fillId="0" borderId="12" xfId="0" applyNumberFormat="1" applyFont="1" applyBorder="1" applyAlignment="1">
      <alignment horizontal="center" vertical="top" wrapText="1"/>
    </xf>
    <xf numFmtId="0" fontId="17" fillId="0" borderId="13" xfId="0" applyFont="1" applyFill="1" applyBorder="1" applyAlignment="1">
      <alignment horizontal="left" vertical="top"/>
    </xf>
    <xf numFmtId="14" fontId="17" fillId="0" borderId="12" xfId="0" applyNumberFormat="1" applyFont="1" applyFill="1" applyBorder="1" applyAlignment="1">
      <alignment horizontal="left" vertical="top" wrapText="1"/>
    </xf>
    <xf numFmtId="0" fontId="17" fillId="0" borderId="12" xfId="0" applyFont="1" applyBorder="1" applyAlignment="1">
      <alignment horizontal="left" vertical="top" wrapText="1"/>
    </xf>
    <xf numFmtId="0" fontId="17" fillId="0" borderId="12" xfId="0" applyFont="1" applyFill="1" applyBorder="1" applyAlignment="1">
      <alignment horizontal="left" vertical="top"/>
    </xf>
    <xf numFmtId="14" fontId="17" fillId="0" borderId="12" xfId="0" applyNumberFormat="1" applyFont="1" applyFill="1" applyBorder="1" applyAlignment="1">
      <alignment horizontal="center" vertical="top" wrapText="1"/>
    </xf>
    <xf numFmtId="1" fontId="17" fillId="0" borderId="12" xfId="0" applyNumberFormat="1" applyFont="1" applyFill="1" applyBorder="1" applyAlignment="1">
      <alignment horizontal="center" vertical="top" wrapText="1"/>
    </xf>
    <xf numFmtId="0" fontId="17" fillId="0" borderId="12" xfId="0" applyNumberFormat="1" applyFont="1" applyBorder="1" applyAlignment="1">
      <alignment horizontal="left" vertical="top" wrapText="1"/>
    </xf>
    <xf numFmtId="0" fontId="5" fillId="0" borderId="0" xfId="0" applyFont="1" applyBorder="1" applyAlignment="1">
      <alignment horizontal="left"/>
    </xf>
    <xf numFmtId="0" fontId="5" fillId="24" borderId="14" xfId="0" applyFont="1" applyFill="1" applyBorder="1" applyAlignment="1">
      <alignment horizontal="center" vertical="center" wrapText="1"/>
    </xf>
    <xf numFmtId="4" fontId="17" fillId="0" borderId="12" xfId="0" applyNumberFormat="1" applyFont="1" applyFill="1" applyBorder="1" applyAlignment="1">
      <alignment horizontal="right" vertical="top" wrapText="1"/>
    </xf>
    <xf numFmtId="0" fontId="17" fillId="0" borderId="12" xfId="0" applyFont="1" applyFill="1" applyBorder="1" applyAlignment="1">
      <alignment horizontal="right" vertical="top"/>
    </xf>
    <xf numFmtId="4" fontId="17" fillId="0" borderId="12" xfId="0" applyNumberFormat="1" applyFont="1" applyFill="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7" fillId="0" borderId="12" xfId="0" applyFont="1" applyFill="1" applyBorder="1" applyAlignment="1">
      <alignment horizontal="center" vertical="center"/>
    </xf>
    <xf numFmtId="172" fontId="17" fillId="0" borderId="12" xfId="0" applyNumberFormat="1" applyFont="1" applyFill="1" applyBorder="1" applyAlignment="1">
      <alignment horizontal="center" vertical="top" wrapText="1"/>
    </xf>
    <xf numFmtId="0" fontId="5" fillId="24" borderId="15" xfId="0" applyFont="1" applyFill="1" applyBorder="1" applyAlignment="1">
      <alignment horizontal="center" vertical="center" wrapText="1"/>
    </xf>
    <xf numFmtId="0" fontId="5" fillId="24" borderId="14" xfId="0" applyFont="1" applyFill="1" applyBorder="1" applyAlignment="1">
      <alignment horizontal="center" vertical="center"/>
    </xf>
    <xf numFmtId="0" fontId="5" fillId="24" borderId="16" xfId="0" applyFont="1" applyFill="1" applyBorder="1" applyAlignment="1">
      <alignment horizontal="center" vertical="center" wrapText="1"/>
    </xf>
    <xf numFmtId="0" fontId="17" fillId="0" borderId="13" xfId="0" applyFont="1" applyFill="1" applyBorder="1" applyAlignment="1">
      <alignment vertical="top" wrapText="1"/>
    </xf>
    <xf numFmtId="0" fontId="17" fillId="0" borderId="17" xfId="0" applyFont="1" applyFill="1" applyBorder="1" applyAlignment="1">
      <alignment vertical="top" wrapText="1"/>
    </xf>
    <xf numFmtId="3" fontId="17" fillId="0" borderId="12" xfId="0" applyNumberFormat="1" applyFont="1" applyFill="1" applyBorder="1" applyAlignment="1">
      <alignment horizontal="center" vertical="top" wrapText="1"/>
    </xf>
    <xf numFmtId="3" fontId="17" fillId="0" borderId="18" xfId="0" applyNumberFormat="1" applyFont="1" applyFill="1" applyBorder="1" applyAlignment="1">
      <alignment horizontal="center" vertical="top" wrapText="1"/>
    </xf>
    <xf numFmtId="1" fontId="17" fillId="0" borderId="18" xfId="0" applyNumberFormat="1" applyFont="1" applyFill="1" applyBorder="1" applyAlignment="1">
      <alignment horizontal="center" vertical="top" wrapText="1"/>
    </xf>
    <xf numFmtId="0" fontId="17" fillId="0" borderId="18" xfId="0" applyFont="1" applyFill="1" applyBorder="1" applyAlignment="1">
      <alignment horizontal="center" vertical="top"/>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17" fillId="0" borderId="19" xfId="0" applyFont="1" applyFill="1" applyBorder="1" applyAlignment="1">
      <alignment horizontal="center" vertical="top" wrapText="1"/>
    </xf>
    <xf numFmtId="0" fontId="11" fillId="0" borderId="0" xfId="0" applyFont="1" applyBorder="1" applyAlignment="1">
      <alignment horizontal="center"/>
    </xf>
    <xf numFmtId="0" fontId="13" fillId="0" borderId="0" xfId="0" applyFont="1" applyAlignment="1">
      <alignment horizontal="center"/>
    </xf>
    <xf numFmtId="0" fontId="5" fillId="0" borderId="0" xfId="0" applyFont="1" applyBorder="1" applyAlignment="1">
      <alignment horizontal="center"/>
    </xf>
    <xf numFmtId="0" fontId="16" fillId="0" borderId="0" xfId="0" applyFont="1" applyFill="1" applyBorder="1" applyAlignment="1">
      <alignment horizontal="right" vertical="center"/>
    </xf>
    <xf numFmtId="0" fontId="16" fillId="0" borderId="0" xfId="0" applyFont="1" applyFill="1" applyBorder="1" applyAlignment="1">
      <alignment horizontal="left" vertical="center"/>
    </xf>
    <xf numFmtId="0" fontId="19" fillId="0" borderId="0" xfId="0" applyFont="1" applyAlignment="1">
      <alignment horizontal="left"/>
    </xf>
    <xf numFmtId="0" fontId="20" fillId="0" borderId="0" xfId="0" applyFont="1" applyBorder="1" applyAlignment="1">
      <alignment horizontal="left"/>
    </xf>
    <xf numFmtId="0" fontId="20" fillId="0" borderId="0" xfId="0" applyFont="1" applyAlignment="1">
      <alignment horizontal="left"/>
    </xf>
    <xf numFmtId="172" fontId="19" fillId="0" borderId="0" xfId="0" applyNumberFormat="1" applyFont="1" applyAlignment="1">
      <alignment horizontal="center" vertical="center"/>
    </xf>
    <xf numFmtId="172" fontId="19" fillId="0" borderId="0" xfId="0" applyNumberFormat="1" applyFont="1" applyAlignment="1">
      <alignment/>
    </xf>
    <xf numFmtId="0" fontId="19" fillId="0" borderId="0" xfId="0" applyFont="1" applyAlignment="1">
      <alignment horizontal="center" vertical="center"/>
    </xf>
    <xf numFmtId="172" fontId="5" fillId="0" borderId="0" xfId="0" applyNumberFormat="1" applyFont="1" applyAlignment="1">
      <alignment/>
    </xf>
    <xf numFmtId="0" fontId="17" fillId="0" borderId="12" xfId="0" applyFont="1" applyFill="1" applyBorder="1" applyAlignment="1">
      <alignment vertical="top" wrapText="1"/>
    </xf>
    <xf numFmtId="0" fontId="17" fillId="0" borderId="12" xfId="0" applyNumberFormat="1" applyFont="1" applyFill="1" applyBorder="1" applyAlignment="1">
      <alignment horizontal="center" vertical="top" wrapText="1"/>
    </xf>
    <xf numFmtId="14" fontId="17" fillId="0" borderId="12" xfId="0" applyNumberFormat="1" applyFont="1" applyFill="1" applyBorder="1" applyAlignment="1">
      <alignment horizontal="center" vertical="top" wrapText="1"/>
    </xf>
    <xf numFmtId="0" fontId="17" fillId="0" borderId="12" xfId="0" applyFont="1" applyFill="1" applyBorder="1" applyAlignment="1">
      <alignment horizontal="left" vertical="top" wrapText="1"/>
    </xf>
    <xf numFmtId="0" fontId="17" fillId="0" borderId="12" xfId="0" applyFont="1" applyFill="1" applyBorder="1" applyAlignment="1">
      <alignment horizontal="left" vertical="center" wrapText="1"/>
    </xf>
    <xf numFmtId="0" fontId="17" fillId="0" borderId="12" xfId="0" applyNumberFormat="1" applyFont="1" applyFill="1" applyBorder="1" applyAlignment="1">
      <alignment vertical="top" wrapText="1"/>
    </xf>
    <xf numFmtId="14" fontId="17" fillId="0" borderId="12" xfId="0" applyNumberFormat="1" applyFont="1" applyFill="1" applyBorder="1" applyAlignment="1">
      <alignment horizontal="center" vertical="center"/>
    </xf>
    <xf numFmtId="0" fontId="17" fillId="0" borderId="19"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3" fontId="5" fillId="0" borderId="12"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3" xfId="0" applyFont="1" applyFill="1" applyBorder="1" applyAlignment="1">
      <alignment vertical="center"/>
    </xf>
    <xf numFmtId="1" fontId="5" fillId="0" borderId="12"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0" fontId="5" fillId="0" borderId="13" xfId="0" applyFont="1" applyFill="1" applyBorder="1" applyAlignment="1">
      <alignment vertical="center" wrapText="1" shrinkToFit="1"/>
    </xf>
    <xf numFmtId="0" fontId="5" fillId="0" borderId="20" xfId="0" applyFont="1" applyFill="1" applyBorder="1" applyAlignment="1">
      <alignment vertical="center"/>
    </xf>
    <xf numFmtId="0" fontId="5" fillId="0" borderId="13" xfId="0" applyFont="1" applyFill="1" applyBorder="1" applyAlignment="1">
      <alignment horizontal="left" vertical="center" wrapText="1"/>
    </xf>
    <xf numFmtId="0" fontId="5" fillId="0" borderId="20" xfId="0" applyFont="1" applyFill="1" applyBorder="1" applyAlignment="1">
      <alignment vertical="center" wrapText="1"/>
    </xf>
    <xf numFmtId="0" fontId="5" fillId="0" borderId="13"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NumberFormat="1" applyFont="1" applyFill="1" applyBorder="1" applyAlignment="1">
      <alignment horizontal="left" vertical="top" wrapText="1"/>
    </xf>
    <xf numFmtId="3" fontId="5" fillId="0" borderId="21"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13" xfId="0" applyFont="1" applyFill="1" applyBorder="1" applyAlignment="1">
      <alignment horizontal="justify" vertical="center" shrinkToFit="1"/>
    </xf>
    <xf numFmtId="14" fontId="5" fillId="0" borderId="13" xfId="0" applyNumberFormat="1" applyFont="1" applyFill="1" applyBorder="1" applyAlignment="1">
      <alignment horizontal="left"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1" fontId="5" fillId="0" borderId="12" xfId="0" applyNumberFormat="1" applyFont="1" applyBorder="1" applyAlignment="1">
      <alignment horizontal="center" vertical="center"/>
    </xf>
    <xf numFmtId="1" fontId="5" fillId="0" borderId="18" xfId="0" applyNumberFormat="1" applyFont="1" applyBorder="1" applyAlignment="1">
      <alignment horizontal="center" vertical="center"/>
    </xf>
    <xf numFmtId="0" fontId="5" fillId="0" borderId="0" xfId="0" applyFont="1" applyFill="1" applyBorder="1" applyAlignment="1">
      <alignment horizontal="center" vertical="center"/>
    </xf>
    <xf numFmtId="0" fontId="5" fillId="0" borderId="13" xfId="0" applyFont="1" applyBorder="1" applyAlignment="1">
      <alignment vertical="center" wrapText="1"/>
    </xf>
    <xf numFmtId="0" fontId="5" fillId="0" borderId="12" xfId="0" applyFont="1" applyBorder="1" applyAlignment="1">
      <alignment horizontal="center" vertical="center"/>
    </xf>
    <xf numFmtId="0" fontId="5" fillId="0" borderId="18" xfId="0" applyFont="1" applyBorder="1" applyAlignment="1">
      <alignment horizontal="center" vertical="center"/>
    </xf>
    <xf numFmtId="14" fontId="19" fillId="0" borderId="0" xfId="0" applyNumberFormat="1" applyFont="1" applyAlignment="1">
      <alignment/>
    </xf>
    <xf numFmtId="14" fontId="20" fillId="0" borderId="0" xfId="0" applyNumberFormat="1" applyFont="1" applyFill="1" applyBorder="1" applyAlignment="1">
      <alignment horizontal="left"/>
    </xf>
    <xf numFmtId="14" fontId="5" fillId="0" borderId="0" xfId="0" applyNumberFormat="1" applyFont="1" applyBorder="1" applyAlignment="1">
      <alignment/>
    </xf>
    <xf numFmtId="14" fontId="17" fillId="0" borderId="12" xfId="0" applyNumberFormat="1" applyFont="1" applyFill="1" applyBorder="1" applyAlignment="1">
      <alignment horizontal="center" vertical="top" textRotation="90"/>
    </xf>
    <xf numFmtId="14" fontId="20" fillId="0" borderId="0" xfId="0" applyNumberFormat="1" applyFont="1" applyAlignment="1">
      <alignment/>
    </xf>
    <xf numFmtId="14" fontId="7" fillId="0" borderId="0" xfId="0" applyNumberFormat="1" applyFont="1" applyAlignment="1">
      <alignment/>
    </xf>
    <xf numFmtId="172" fontId="7" fillId="0" borderId="0" xfId="0" applyNumberFormat="1" applyFont="1" applyAlignment="1">
      <alignment/>
    </xf>
    <xf numFmtId="172" fontId="5" fillId="0" borderId="0" xfId="0" applyNumberFormat="1" applyFont="1" applyBorder="1" applyAlignment="1">
      <alignment/>
    </xf>
    <xf numFmtId="172" fontId="7" fillId="24" borderId="19"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top" wrapText="1"/>
    </xf>
    <xf numFmtId="0" fontId="17" fillId="0" borderId="25" xfId="0" applyNumberFormat="1" applyFont="1" applyFill="1" applyBorder="1" applyAlignment="1">
      <alignment horizontal="center" vertical="top" wrapText="1"/>
    </xf>
    <xf numFmtId="0" fontId="5" fillId="24" borderId="26" xfId="0" applyNumberFormat="1" applyFont="1" applyFill="1" applyBorder="1" applyAlignment="1">
      <alignment horizontal="center" vertical="center" wrapText="1"/>
    </xf>
    <xf numFmtId="0" fontId="5" fillId="0" borderId="0" xfId="0" applyNumberFormat="1" applyFont="1" applyFill="1" applyBorder="1" applyAlignment="1">
      <alignment/>
    </xf>
    <xf numFmtId="1" fontId="5" fillId="0" borderId="20" xfId="0" applyNumberFormat="1" applyFont="1" applyFill="1" applyBorder="1" applyAlignment="1">
      <alignment horizontal="left" vertical="top" wrapText="1"/>
    </xf>
    <xf numFmtId="0" fontId="5" fillId="0" borderId="0"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5" fillId="0" borderId="20" xfId="0" applyFont="1" applyFill="1" applyBorder="1" applyAlignment="1">
      <alignment horizontal="left" vertical="top" wrapText="1"/>
    </xf>
    <xf numFmtId="172" fontId="5" fillId="0" borderId="12" xfId="0" applyNumberFormat="1" applyFont="1" applyFill="1" applyBorder="1" applyAlignment="1">
      <alignment horizontal="center" vertical="center" wrapText="1"/>
    </xf>
    <xf numFmtId="172" fontId="5" fillId="0" borderId="18"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5" fillId="0" borderId="12"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166" fontId="5" fillId="0" borderId="18" xfId="0" applyNumberFormat="1" applyFont="1" applyFill="1" applyBorder="1" applyAlignment="1">
      <alignment horizontal="center" vertical="center" wrapText="1"/>
    </xf>
    <xf numFmtId="0" fontId="5" fillId="0" borderId="29" xfId="0" applyFont="1" applyBorder="1" applyAlignment="1">
      <alignment horizontal="center" vertical="center"/>
    </xf>
    <xf numFmtId="0" fontId="5" fillId="0" borderId="28" xfId="0" applyFont="1" applyBorder="1" applyAlignment="1">
      <alignment horizontal="center" vertical="center"/>
    </xf>
    <xf numFmtId="166" fontId="5" fillId="0" borderId="12" xfId="0" applyNumberFormat="1" applyFont="1" applyFill="1" applyBorder="1" applyAlignment="1">
      <alignment horizontal="center" vertical="center" wrapText="1"/>
    </xf>
    <xf numFmtId="0" fontId="5" fillId="0" borderId="30" xfId="0" applyFont="1" applyFill="1" applyBorder="1" applyAlignment="1">
      <alignment horizontal="left" vertical="top" wrapText="1"/>
    </xf>
    <xf numFmtId="14" fontId="5" fillId="0" borderId="13" xfId="0" applyNumberFormat="1" applyFont="1" applyFill="1" applyBorder="1" applyAlignment="1">
      <alignment horizontal="left" vertical="top" wrapText="1"/>
    </xf>
    <xf numFmtId="0" fontId="5" fillId="0" borderId="13" xfId="0" applyFont="1" applyFill="1" applyBorder="1" applyAlignment="1">
      <alignment horizontal="left" vertical="top" wrapText="1" shrinkToFit="1"/>
    </xf>
    <xf numFmtId="0" fontId="17" fillId="0" borderId="13" xfId="0" applyFont="1" applyFill="1" applyBorder="1" applyAlignment="1">
      <alignment vertical="top"/>
    </xf>
    <xf numFmtId="173" fontId="17" fillId="0" borderId="12" xfId="0" applyNumberFormat="1" applyFont="1" applyFill="1" applyBorder="1" applyAlignment="1">
      <alignment horizontal="center" vertical="top" wrapText="1"/>
    </xf>
    <xf numFmtId="0" fontId="17" fillId="0" borderId="12" xfId="0" applyNumberFormat="1" applyFont="1" applyFill="1" applyBorder="1" applyAlignment="1">
      <alignment horizontal="center" vertical="top"/>
    </xf>
    <xf numFmtId="164" fontId="17" fillId="0" borderId="12" xfId="0" applyNumberFormat="1" applyFont="1" applyFill="1" applyBorder="1" applyAlignment="1">
      <alignment horizontal="center" vertical="top" wrapText="1"/>
    </xf>
    <xf numFmtId="0" fontId="17" fillId="0" borderId="12" xfId="42" applyFont="1" applyFill="1" applyBorder="1" applyAlignment="1" applyProtection="1">
      <alignment vertical="top" wrapText="1"/>
      <protection/>
    </xf>
    <xf numFmtId="14" fontId="19" fillId="0" borderId="12" xfId="0" applyNumberFormat="1" applyFont="1" applyFill="1" applyBorder="1" applyAlignment="1">
      <alignment horizontal="center" vertical="top" wrapText="1"/>
    </xf>
    <xf numFmtId="0" fontId="19" fillId="0" borderId="12" xfId="0" applyFont="1" applyFill="1" applyBorder="1" applyAlignment="1">
      <alignment vertical="top" wrapText="1"/>
    </xf>
    <xf numFmtId="0" fontId="19" fillId="0" borderId="12" xfId="0" applyNumberFormat="1" applyFont="1" applyFill="1" applyBorder="1" applyAlignment="1">
      <alignment horizontal="center" vertical="top" wrapText="1"/>
    </xf>
    <xf numFmtId="0" fontId="17" fillId="0" borderId="12" xfId="0" applyNumberFormat="1" applyFont="1" applyFill="1" applyBorder="1" applyAlignment="1">
      <alignment horizontal="center" vertical="center" wrapText="1"/>
    </xf>
    <xf numFmtId="2" fontId="17" fillId="0" borderId="12" xfId="0" applyNumberFormat="1" applyFont="1" applyFill="1" applyBorder="1" applyAlignment="1">
      <alignment horizontal="left" vertical="center" wrapText="1"/>
    </xf>
    <xf numFmtId="0" fontId="17" fillId="0" borderId="12" xfId="0" applyFont="1" applyFill="1" applyBorder="1" applyAlignment="1">
      <alignment horizontal="left" vertical="justify" wrapText="1"/>
    </xf>
    <xf numFmtId="2" fontId="17" fillId="0" borderId="12"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top" wrapText="1"/>
    </xf>
    <xf numFmtId="2" fontId="17" fillId="0" borderId="12"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Alignment="1">
      <alignment horizontal="center"/>
    </xf>
    <xf numFmtId="0" fontId="1" fillId="0" borderId="0" xfId="0" applyFont="1" applyFill="1" applyAlignment="1">
      <alignment/>
    </xf>
    <xf numFmtId="0" fontId="0" fillId="0" borderId="0" xfId="0" applyFill="1" applyAlignment="1">
      <alignment horizontal="center" vertical="top"/>
    </xf>
    <xf numFmtId="0" fontId="11" fillId="0" borderId="0" xfId="0" applyFont="1" applyFill="1" applyBorder="1" applyAlignment="1">
      <alignment horizontal="center" vertical="top"/>
    </xf>
    <xf numFmtId="14" fontId="11" fillId="0" borderId="0" xfId="0" applyNumberFormat="1" applyFont="1" applyFill="1" applyBorder="1" applyAlignment="1">
      <alignment horizontal="center" vertical="top"/>
    </xf>
    <xf numFmtId="14" fontId="11" fillId="0" borderId="0" xfId="0" applyNumberFormat="1" applyFont="1" applyFill="1" applyAlignment="1">
      <alignment horizontal="center" vertical="top"/>
    </xf>
    <xf numFmtId="0" fontId="0" fillId="0" borderId="0" xfId="0" applyFill="1" applyAlignment="1">
      <alignment/>
    </xf>
    <xf numFmtId="14" fontId="13" fillId="0" borderId="0" xfId="0" applyNumberFormat="1" applyFont="1" applyFill="1" applyAlignment="1">
      <alignment horizontal="center" vertical="top"/>
    </xf>
    <xf numFmtId="14" fontId="0" fillId="0" borderId="0" xfId="0" applyNumberFormat="1" applyFill="1" applyAlignment="1">
      <alignment horizontal="center" vertical="top"/>
    </xf>
    <xf numFmtId="0" fontId="3" fillId="0" borderId="0" xfId="0" applyFont="1" applyFill="1" applyAlignment="1">
      <alignment horizontal="left"/>
    </xf>
    <xf numFmtId="0" fontId="13" fillId="0" borderId="0" xfId="0" applyFont="1" applyFill="1" applyAlignment="1">
      <alignment/>
    </xf>
    <xf numFmtId="0" fontId="3" fillId="0" borderId="0" xfId="0" applyFont="1" applyFill="1" applyAlignment="1">
      <alignment horizontal="center" vertical="top"/>
    </xf>
    <xf numFmtId="14" fontId="3" fillId="0" borderId="0" xfId="0" applyNumberFormat="1" applyFont="1" applyFill="1" applyAlignment="1">
      <alignment horizontal="center" vertical="top"/>
    </xf>
    <xf numFmtId="0" fontId="6" fillId="0" borderId="0" xfId="0" applyFont="1" applyFill="1" applyAlignment="1">
      <alignment horizontal="left"/>
    </xf>
    <xf numFmtId="0" fontId="15" fillId="0" borderId="0" xfId="0" applyFont="1" applyFill="1" applyAlignment="1">
      <alignment/>
    </xf>
    <xf numFmtId="0" fontId="6" fillId="0" borderId="0" xfId="0" applyFont="1" applyFill="1" applyAlignment="1">
      <alignment horizontal="center" vertical="top"/>
    </xf>
    <xf numFmtId="14" fontId="6" fillId="0" borderId="0" xfId="0" applyNumberFormat="1" applyFont="1" applyFill="1" applyAlignment="1">
      <alignment horizontal="center" vertical="top"/>
    </xf>
    <xf numFmtId="0" fontId="5"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center" vertical="top"/>
    </xf>
    <xf numFmtId="14" fontId="5" fillId="0" borderId="0" xfId="0" applyNumberFormat="1" applyFont="1" applyFill="1" applyAlignment="1">
      <alignment horizontal="center" vertical="top"/>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top" wrapText="1"/>
    </xf>
    <xf numFmtId="14" fontId="0" fillId="0" borderId="0" xfId="0" applyNumberFormat="1" applyFill="1" applyAlignment="1">
      <alignment horizontal="center" vertical="top" wrapText="1"/>
    </xf>
    <xf numFmtId="0" fontId="5"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5" fillId="0" borderId="32" xfId="0" applyFont="1" applyFill="1" applyBorder="1" applyAlignment="1">
      <alignment horizontal="center" vertical="top" wrapText="1"/>
    </xf>
    <xf numFmtId="0" fontId="5" fillId="0" borderId="32"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0" fontId="11" fillId="0" borderId="0" xfId="0" applyFont="1" applyFill="1" applyAlignment="1">
      <alignment horizontal="left"/>
    </xf>
    <xf numFmtId="172" fontId="0" fillId="0" borderId="0" xfId="0" applyNumberFormat="1" applyFill="1" applyAlignment="1">
      <alignment/>
    </xf>
    <xf numFmtId="14" fontId="0" fillId="0" borderId="0" xfId="0" applyNumberFormat="1" applyFill="1" applyAlignment="1">
      <alignment/>
    </xf>
    <xf numFmtId="14" fontId="6" fillId="0" borderId="0" xfId="0" applyNumberFormat="1" applyFont="1" applyFill="1" applyAlignment="1">
      <alignment horizontal="center"/>
    </xf>
    <xf numFmtId="0" fontId="14" fillId="0" borderId="0" xfId="0" applyFont="1" applyFill="1" applyAlignment="1">
      <alignment horizontal="left"/>
    </xf>
    <xf numFmtId="0" fontId="10" fillId="0" borderId="0" xfId="0" applyFont="1" applyFill="1" applyBorder="1" applyAlignment="1">
      <alignment/>
    </xf>
    <xf numFmtId="172" fontId="0" fillId="0" borderId="0" xfId="0" applyNumberFormat="1" applyFill="1" applyAlignment="1">
      <alignment horizontal="center" vertical="top"/>
    </xf>
    <xf numFmtId="172" fontId="3" fillId="0" borderId="0" xfId="0" applyNumberFormat="1" applyFont="1" applyFill="1" applyAlignment="1">
      <alignment horizontal="center" vertical="top"/>
    </xf>
    <xf numFmtId="172" fontId="6" fillId="0" borderId="0" xfId="0" applyNumberFormat="1" applyFont="1" applyFill="1" applyAlignment="1">
      <alignment horizontal="center" vertical="top"/>
    </xf>
    <xf numFmtId="172" fontId="5" fillId="0" borderId="0" xfId="0" applyNumberFormat="1" applyFont="1" applyFill="1" applyAlignment="1">
      <alignment horizontal="center" vertical="top"/>
    </xf>
    <xf numFmtId="172" fontId="17" fillId="0" borderId="12" xfId="0" applyNumberFormat="1" applyFont="1" applyFill="1" applyBorder="1" applyAlignment="1">
      <alignment horizontal="center" vertical="top"/>
    </xf>
    <xf numFmtId="172" fontId="0" fillId="0" borderId="12" xfId="0" applyNumberFormat="1" applyFill="1" applyBorder="1" applyAlignment="1">
      <alignment horizontal="center" vertical="top"/>
    </xf>
    <xf numFmtId="172" fontId="19" fillId="0" borderId="12" xfId="0" applyNumberFormat="1" applyFont="1" applyFill="1" applyBorder="1" applyAlignment="1">
      <alignment horizontal="center" vertical="top" wrapText="1"/>
    </xf>
    <xf numFmtId="172" fontId="17" fillId="0" borderId="12" xfId="0" applyNumberFormat="1" applyFont="1" applyFill="1" applyBorder="1" applyAlignment="1">
      <alignment horizontal="center" vertical="top"/>
    </xf>
    <xf numFmtId="172" fontId="17" fillId="0" borderId="12" xfId="0" applyNumberFormat="1" applyFont="1" applyFill="1" applyBorder="1" applyAlignment="1" quotePrefix="1">
      <alignment horizontal="center" vertical="top" wrapText="1"/>
    </xf>
    <xf numFmtId="172" fontId="17" fillId="0" borderId="12" xfId="0" applyNumberFormat="1" applyFont="1" applyBorder="1" applyAlignment="1">
      <alignment horizontal="center" vertical="top" wrapText="1"/>
    </xf>
    <xf numFmtId="172" fontId="17" fillId="0" borderId="12" xfId="0" applyNumberFormat="1" applyFont="1" applyBorder="1" applyAlignment="1" quotePrefix="1">
      <alignment horizontal="center" vertical="top" wrapText="1"/>
    </xf>
    <xf numFmtId="172" fontId="17" fillId="0" borderId="12" xfId="0" applyNumberFormat="1" applyFont="1" applyBorder="1" applyAlignment="1">
      <alignment horizontal="center" vertical="top"/>
    </xf>
    <xf numFmtId="172" fontId="17" fillId="0" borderId="12" xfId="0" applyNumberFormat="1" applyFont="1" applyBorder="1" applyAlignment="1">
      <alignment vertical="top"/>
    </xf>
    <xf numFmtId="177" fontId="7" fillId="24" borderId="19" xfId="0" applyNumberFormat="1" applyFont="1" applyFill="1" applyBorder="1" applyAlignment="1">
      <alignment horizontal="center" vertical="center" wrapText="1"/>
    </xf>
    <xf numFmtId="177" fontId="17" fillId="0" borderId="12" xfId="0" applyNumberFormat="1" applyFont="1" applyFill="1" applyBorder="1" applyAlignment="1">
      <alignment horizontal="center" vertical="top"/>
    </xf>
    <xf numFmtId="177" fontId="17" fillId="0" borderId="12" xfId="0" applyNumberFormat="1" applyFont="1" applyBorder="1" applyAlignment="1" quotePrefix="1">
      <alignment horizontal="center" vertical="top" wrapText="1"/>
    </xf>
    <xf numFmtId="177" fontId="17" fillId="0" borderId="12" xfId="0" applyNumberFormat="1" applyFont="1" applyBorder="1" applyAlignment="1">
      <alignment horizontal="center" vertical="top" wrapText="1"/>
    </xf>
    <xf numFmtId="177" fontId="17" fillId="0" borderId="12" xfId="0" applyNumberFormat="1" applyFont="1" applyFill="1" applyBorder="1" applyAlignment="1">
      <alignment horizontal="center" vertical="top" wrapText="1"/>
    </xf>
    <xf numFmtId="177" fontId="17" fillId="0" borderId="12" xfId="0" applyNumberFormat="1" applyFont="1" applyBorder="1" applyAlignment="1">
      <alignment horizontal="center" vertical="top"/>
    </xf>
    <xf numFmtId="177" fontId="20" fillId="0" borderId="0" xfId="0" applyNumberFormat="1" applyFont="1" applyAlignment="1">
      <alignment horizontal="center"/>
    </xf>
    <xf numFmtId="0" fontId="0" fillId="0" borderId="12" xfId="0" applyFont="1" applyFill="1" applyBorder="1" applyAlignment="1">
      <alignment horizontal="center" vertical="top" wrapText="1"/>
    </xf>
    <xf numFmtId="172" fontId="20" fillId="0" borderId="0" xfId="0" applyNumberFormat="1" applyFont="1" applyAlignment="1">
      <alignment horizontal="center"/>
    </xf>
    <xf numFmtId="172" fontId="17" fillId="0" borderId="12" xfId="0" applyNumberFormat="1" applyFont="1" applyFill="1" applyBorder="1" applyAlignment="1" applyProtection="1">
      <alignment horizontal="center" vertical="top"/>
      <protection locked="0"/>
    </xf>
    <xf numFmtId="0" fontId="7" fillId="24" borderId="12" xfId="0" applyFont="1" applyFill="1" applyBorder="1" applyAlignment="1">
      <alignment horizontal="center" vertical="center" wrapText="1"/>
    </xf>
    <xf numFmtId="177" fontId="19" fillId="0" borderId="0" xfId="0" applyNumberFormat="1" applyFont="1" applyAlignment="1">
      <alignment horizontal="center"/>
    </xf>
    <xf numFmtId="177" fontId="5" fillId="0" borderId="0" xfId="0" applyNumberFormat="1" applyFont="1" applyAlignment="1">
      <alignment horizontal="center"/>
    </xf>
    <xf numFmtId="177" fontId="7" fillId="0" borderId="0" xfId="0" applyNumberFormat="1" applyFont="1" applyAlignment="1">
      <alignment horizontal="center"/>
    </xf>
    <xf numFmtId="177" fontId="5" fillId="0" borderId="0" xfId="0" applyNumberFormat="1" applyFont="1" applyBorder="1" applyAlignment="1">
      <alignment horizontal="center"/>
    </xf>
    <xf numFmtId="0" fontId="11" fillId="0" borderId="0" xfId="0" applyFont="1" applyBorder="1" applyAlignment="1">
      <alignment/>
    </xf>
    <xf numFmtId="0" fontId="1" fillId="0" borderId="0" xfId="0" applyFont="1" applyAlignment="1">
      <alignment horizontal="right"/>
    </xf>
    <xf numFmtId="0" fontId="5" fillId="24" borderId="34" xfId="0" applyFont="1" applyFill="1" applyBorder="1" applyAlignment="1">
      <alignment horizontal="center" vertical="center" wrapText="1"/>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11" fillId="0" borderId="12" xfId="0" applyFont="1" applyBorder="1" applyAlignment="1">
      <alignment horizontal="left" vertical="center" wrapText="1"/>
    </xf>
    <xf numFmtId="172" fontId="5" fillId="0" borderId="12" xfId="0" applyNumberFormat="1" applyFont="1" applyFill="1" applyBorder="1" applyAlignment="1">
      <alignment horizontal="center" vertical="center" wrapText="1"/>
    </xf>
    <xf numFmtId="172" fontId="5" fillId="0" borderId="26" xfId="0" applyNumberFormat="1" applyFont="1" applyFill="1" applyBorder="1" applyAlignment="1">
      <alignment horizontal="center" vertical="center" wrapText="1"/>
    </xf>
    <xf numFmtId="0" fontId="11" fillId="0" borderId="21" xfId="0" applyFont="1" applyBorder="1" applyAlignment="1">
      <alignment horizontal="left" vertical="center" wrapText="1"/>
    </xf>
    <xf numFmtId="172" fontId="5" fillId="0" borderId="10"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66" fontId="7" fillId="24" borderId="26"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12" xfId="0" applyFont="1" applyFill="1" applyBorder="1" applyAlignment="1">
      <alignment/>
    </xf>
    <xf numFmtId="0" fontId="5" fillId="0" borderId="12" xfId="0" applyFont="1" applyFill="1" applyBorder="1" applyAlignment="1">
      <alignment horizontal="left" vertical="center"/>
    </xf>
    <xf numFmtId="172" fontId="5" fillId="0" borderId="12" xfId="0" applyNumberFormat="1" applyFont="1" applyFill="1" applyBorder="1" applyAlignment="1">
      <alignment/>
    </xf>
    <xf numFmtId="172" fontId="19" fillId="0" borderId="12" xfId="0" applyNumberFormat="1" applyFont="1" applyBorder="1" applyAlignment="1">
      <alignment/>
    </xf>
    <xf numFmtId="0" fontId="5" fillId="0" borderId="21" xfId="0" applyFont="1" applyFill="1" applyBorder="1" applyAlignment="1">
      <alignment horizontal="center" vertical="top" wrapText="1"/>
    </xf>
    <xf numFmtId="1" fontId="5" fillId="0" borderId="21" xfId="0" applyNumberFormat="1" applyFont="1" applyFill="1" applyBorder="1" applyAlignment="1">
      <alignment horizontal="center" vertical="top" wrapText="1"/>
    </xf>
    <xf numFmtId="0" fontId="0" fillId="0" borderId="12" xfId="0" applyFill="1" applyBorder="1" applyAlignment="1">
      <alignment/>
    </xf>
    <xf numFmtId="172" fontId="7" fillId="0" borderId="12" xfId="0" applyNumberFormat="1" applyFont="1" applyFill="1" applyBorder="1" applyAlignment="1">
      <alignment horizontal="center" vertical="top" wrapText="1" readingOrder="1"/>
    </xf>
    <xf numFmtId="0" fontId="7" fillId="0" borderId="12" xfId="0" applyFont="1" applyFill="1" applyBorder="1" applyAlignment="1">
      <alignment horizontal="center" vertical="top" wrapText="1" readingOrder="1"/>
    </xf>
    <xf numFmtId="1" fontId="5" fillId="0" borderId="12" xfId="0" applyNumberFormat="1" applyFont="1" applyFill="1" applyBorder="1" applyAlignment="1">
      <alignment horizontal="center" vertical="top" wrapText="1"/>
    </xf>
    <xf numFmtId="172" fontId="19" fillId="0" borderId="12" xfId="0" applyNumberFormat="1" applyFont="1" applyFill="1" applyBorder="1" applyAlignment="1">
      <alignment horizontal="center" vertical="top"/>
    </xf>
    <xf numFmtId="0" fontId="17" fillId="0" borderId="12" xfId="0" applyFont="1" applyFill="1" applyBorder="1" applyAlignment="1">
      <alignment vertical="distributed" wrapText="1"/>
    </xf>
    <xf numFmtId="2" fontId="0" fillId="0" borderId="12" xfId="0" applyNumberFormat="1" applyFill="1" applyBorder="1" applyAlignment="1">
      <alignment horizontal="center" vertical="top"/>
    </xf>
    <xf numFmtId="0" fontId="5" fillId="24" borderId="32" xfId="0" applyNumberFormat="1" applyFont="1" applyFill="1" applyBorder="1" applyAlignment="1">
      <alignment horizontal="center" vertical="center" wrapText="1"/>
    </xf>
    <xf numFmtId="1" fontId="5" fillId="24" borderId="36" xfId="0" applyNumberFormat="1" applyFont="1" applyFill="1" applyBorder="1" applyAlignment="1">
      <alignment horizontal="center" vertical="center"/>
    </xf>
    <xf numFmtId="194" fontId="5" fillId="24" borderId="36" xfId="0" applyNumberFormat="1" applyFont="1" applyFill="1" applyBorder="1" applyAlignment="1">
      <alignment horizontal="center" vertical="center"/>
    </xf>
    <xf numFmtId="0" fontId="5" fillId="24" borderId="21" xfId="0" applyNumberFormat="1" applyFont="1" applyFill="1" applyBorder="1" applyAlignment="1">
      <alignment horizontal="center" vertical="center"/>
    </xf>
    <xf numFmtId="0" fontId="5" fillId="24" borderId="36" xfId="0" applyNumberFormat="1" applyFont="1" applyFill="1" applyBorder="1" applyAlignment="1">
      <alignment horizontal="center" vertical="center"/>
    </xf>
    <xf numFmtId="0" fontId="5" fillId="24" borderId="33" xfId="0" applyNumberFormat="1" applyFont="1" applyFill="1" applyBorder="1" applyAlignment="1">
      <alignment horizontal="left" vertical="center" wrapText="1"/>
    </xf>
    <xf numFmtId="4" fontId="17" fillId="0" borderId="12" xfId="0" applyNumberFormat="1" applyFont="1" applyFill="1" applyBorder="1" applyAlignment="1" quotePrefix="1">
      <alignment horizontal="left" vertical="top" wrapText="1"/>
    </xf>
    <xf numFmtId="0" fontId="17" fillId="0" borderId="12" xfId="0" applyNumberFormat="1" applyFont="1" applyFill="1" applyBorder="1" applyAlignment="1" quotePrefix="1">
      <alignment horizontal="left" vertical="top" wrapText="1"/>
    </xf>
    <xf numFmtId="4" fontId="17" fillId="0" borderId="12" xfId="0" applyNumberFormat="1" applyFont="1" applyFill="1" applyBorder="1" applyAlignment="1">
      <alignment horizontal="left" vertical="top" wrapText="1"/>
    </xf>
    <xf numFmtId="4" fontId="17" fillId="0" borderId="12" xfId="0" applyNumberFormat="1" applyFont="1" applyFill="1" applyBorder="1" applyAlignment="1">
      <alignment horizontal="left" vertical="center" wrapText="1"/>
    </xf>
    <xf numFmtId="177" fontId="19" fillId="0" borderId="12" xfId="0" applyNumberFormat="1" applyFont="1" applyBorder="1" applyAlignment="1">
      <alignment horizontal="center"/>
    </xf>
    <xf numFmtId="0" fontId="5" fillId="24" borderId="37" xfId="0" applyNumberFormat="1" applyFont="1" applyFill="1" applyBorder="1" applyAlignment="1">
      <alignment horizontal="center" vertical="center" wrapText="1"/>
    </xf>
    <xf numFmtId="0" fontId="5" fillId="24" borderId="38" xfId="0" applyNumberFormat="1" applyFont="1" applyFill="1" applyBorder="1" applyAlignment="1">
      <alignment horizontal="center" vertical="center" wrapText="1"/>
    </xf>
    <xf numFmtId="0" fontId="5" fillId="24" borderId="36" xfId="0" applyNumberFormat="1" applyFont="1" applyFill="1" applyBorder="1" applyAlignment="1">
      <alignment horizontal="center" vertical="center" wrapText="1"/>
    </xf>
    <xf numFmtId="0" fontId="7" fillId="24" borderId="39" xfId="0" applyFont="1" applyFill="1" applyBorder="1" applyAlignment="1">
      <alignment horizontal="center" vertical="center" wrapText="1"/>
    </xf>
    <xf numFmtId="0" fontId="17" fillId="0" borderId="12" xfId="0" applyNumberFormat="1" applyFont="1" applyFill="1" applyBorder="1" applyAlignment="1">
      <alignment horizontal="left" vertical="top" wrapText="1"/>
    </xf>
    <xf numFmtId="0" fontId="2" fillId="0" borderId="0" xfId="0" applyFont="1" applyAlignment="1">
      <alignment horizontal="center"/>
    </xf>
    <xf numFmtId="0" fontId="7" fillId="24" borderId="40" xfId="0" applyFont="1" applyFill="1" applyBorder="1" applyAlignment="1">
      <alignment horizontal="center" vertical="center" wrapText="1"/>
    </xf>
    <xf numFmtId="0" fontId="7" fillId="24" borderId="41" xfId="0" applyFont="1" applyFill="1" applyBorder="1" applyAlignment="1">
      <alignment horizontal="center" vertical="center" wrapText="1"/>
    </xf>
    <xf numFmtId="0" fontId="7" fillId="24" borderId="37" xfId="0" applyFont="1" applyFill="1" applyBorder="1" applyAlignment="1">
      <alignment horizontal="center" vertical="center" wrapText="1"/>
    </xf>
    <xf numFmtId="0" fontId="7" fillId="24" borderId="38" xfId="0" applyFont="1" applyFill="1" applyBorder="1" applyAlignment="1">
      <alignment horizontal="center" vertical="center" wrapText="1"/>
    </xf>
    <xf numFmtId="0" fontId="7" fillId="24" borderId="36" xfId="0" applyFont="1" applyFill="1" applyBorder="1" applyAlignment="1">
      <alignment horizontal="center" vertical="center" wrapText="1"/>
    </xf>
    <xf numFmtId="0" fontId="7" fillId="24" borderId="42"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43" xfId="0" applyFont="1" applyFill="1" applyBorder="1" applyAlignment="1">
      <alignment horizontal="center" vertical="center" wrapText="1"/>
    </xf>
    <xf numFmtId="0" fontId="7" fillId="24" borderId="44" xfId="0" applyFont="1" applyFill="1" applyBorder="1" applyAlignment="1">
      <alignment horizontal="center" vertical="center" wrapText="1"/>
    </xf>
    <xf numFmtId="0" fontId="7" fillId="24" borderId="45" xfId="0" applyFont="1" applyFill="1" applyBorder="1" applyAlignment="1">
      <alignment horizontal="center" vertical="center" wrapText="1"/>
    </xf>
    <xf numFmtId="0" fontId="7" fillId="24" borderId="46" xfId="0" applyFont="1" applyFill="1" applyBorder="1" applyAlignment="1">
      <alignment horizontal="center" vertical="center" wrapText="1"/>
    </xf>
    <xf numFmtId="0" fontId="7" fillId="24" borderId="26" xfId="0" applyFont="1" applyFill="1" applyBorder="1" applyAlignment="1">
      <alignment horizontal="center" vertical="center" wrapText="1"/>
    </xf>
    <xf numFmtId="14" fontId="7" fillId="24" borderId="34" xfId="0" applyNumberFormat="1" applyFont="1" applyFill="1" applyBorder="1" applyAlignment="1">
      <alignment horizontal="center" vertical="center" wrapText="1"/>
    </xf>
    <xf numFmtId="14" fontId="7" fillId="24" borderId="22" xfId="0" applyNumberFormat="1" applyFont="1" applyFill="1" applyBorder="1" applyAlignment="1">
      <alignment horizontal="center" vertical="center" wrapText="1"/>
    </xf>
    <xf numFmtId="0" fontId="17" fillId="0" borderId="12" xfId="0" applyFont="1" applyFill="1" applyBorder="1" applyAlignment="1">
      <alignment horizontal="left" vertical="top" wrapText="1"/>
    </xf>
    <xf numFmtId="0" fontId="7" fillId="24" borderId="35" xfId="0" applyFont="1" applyFill="1" applyBorder="1" applyAlignment="1">
      <alignment horizontal="center" vertical="center" wrapText="1"/>
    </xf>
    <xf numFmtId="0" fontId="7" fillId="24" borderId="27" xfId="0" applyFont="1" applyFill="1" applyBorder="1" applyAlignment="1">
      <alignment horizontal="center" vertical="center" wrapText="1"/>
    </xf>
    <xf numFmtId="0" fontId="7" fillId="24" borderId="32" xfId="0" applyFont="1" applyFill="1" applyBorder="1" applyAlignment="1">
      <alignment horizontal="center" vertical="center" wrapText="1"/>
    </xf>
    <xf numFmtId="0" fontId="7" fillId="24" borderId="21" xfId="0" applyFont="1" applyFill="1" applyBorder="1" applyAlignment="1">
      <alignment horizontal="center" vertical="center" wrapText="1"/>
    </xf>
    <xf numFmtId="0" fontId="7" fillId="24" borderId="47" xfId="0" applyFont="1" applyFill="1" applyBorder="1" applyAlignment="1">
      <alignment horizontal="center" vertical="center" wrapText="1"/>
    </xf>
    <xf numFmtId="0" fontId="7" fillId="24" borderId="33" xfId="0" applyFont="1" applyFill="1" applyBorder="1" applyAlignment="1">
      <alignment horizontal="left" vertical="center" wrapText="1"/>
    </xf>
    <xf numFmtId="0" fontId="7" fillId="24" borderId="48" xfId="0" applyFont="1" applyFill="1" applyBorder="1" applyAlignment="1">
      <alignment horizontal="left" vertical="center" wrapText="1"/>
    </xf>
    <xf numFmtId="0" fontId="7" fillId="24" borderId="49" xfId="0" applyFont="1" applyFill="1" applyBorder="1" applyAlignment="1">
      <alignment horizontal="left" vertical="center" wrapText="1"/>
    </xf>
    <xf numFmtId="14" fontId="7" fillId="24" borderId="47" xfId="0" applyNumberFormat="1" applyFont="1" applyFill="1" applyBorder="1" applyAlignment="1">
      <alignment horizontal="center" vertical="center" wrapText="1"/>
    </xf>
    <xf numFmtId="0" fontId="17" fillId="0" borderId="12" xfId="0" applyFont="1" applyFill="1" applyBorder="1" applyAlignment="1">
      <alignment horizontal="left" vertical="top"/>
    </xf>
    <xf numFmtId="14" fontId="11" fillId="0" borderId="0" xfId="0" applyNumberFormat="1" applyFont="1" applyFill="1" applyAlignment="1">
      <alignment horizontal="center"/>
    </xf>
    <xf numFmtId="0" fontId="17" fillId="0" borderId="12" xfId="0" applyFont="1" applyBorder="1" applyAlignment="1">
      <alignment horizontal="left" vertical="top" wrapText="1"/>
    </xf>
    <xf numFmtId="0" fontId="17" fillId="0" borderId="12" xfId="0" applyFont="1" applyFill="1" applyBorder="1" applyAlignment="1">
      <alignment horizontal="right" vertical="top"/>
    </xf>
    <xf numFmtId="172" fontId="7"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2" fillId="0" borderId="34" xfId="0" applyFont="1" applyFill="1" applyBorder="1" applyAlignment="1">
      <alignment horizontal="center" vertical="top" wrapText="1"/>
    </xf>
    <xf numFmtId="0" fontId="0" fillId="0" borderId="47" xfId="0" applyBorder="1" applyAlignment="1">
      <alignment horizontal="center" vertical="top"/>
    </xf>
    <xf numFmtId="14" fontId="7" fillId="0" borderId="34" xfId="0" applyNumberFormat="1" applyFont="1" applyFill="1" applyBorder="1" applyAlignment="1">
      <alignment horizontal="center" vertical="top" wrapText="1"/>
    </xf>
    <xf numFmtId="0" fontId="0" fillId="0" borderId="47" xfId="0" applyBorder="1" applyAlignment="1">
      <alignment horizontal="center"/>
    </xf>
    <xf numFmtId="0" fontId="2" fillId="0" borderId="0" xfId="0" applyFont="1" applyFill="1" applyAlignment="1">
      <alignment horizontal="center"/>
    </xf>
    <xf numFmtId="0" fontId="7" fillId="0" borderId="3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7" fillId="0" borderId="32"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7" fillId="0" borderId="47" xfId="0" applyFont="1" applyFill="1" applyBorder="1" applyAlignment="1">
      <alignment horizontal="center" vertical="center" textRotation="90" wrapText="1"/>
    </xf>
    <xf numFmtId="0" fontId="7" fillId="0" borderId="54"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14" fontId="7" fillId="0" borderId="55" xfId="0" applyNumberFormat="1" applyFont="1" applyFill="1" applyBorder="1" applyAlignment="1">
      <alignment horizontal="center" vertical="top" wrapText="1"/>
    </xf>
    <xf numFmtId="0" fontId="0" fillId="0" borderId="49" xfId="0" applyBorder="1" applyAlignment="1">
      <alignment horizontal="center"/>
    </xf>
    <xf numFmtId="0" fontId="7" fillId="24" borderId="34"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56" xfId="0" applyFont="1" applyFill="1" applyBorder="1" applyAlignment="1">
      <alignment horizontal="center" vertical="center" wrapText="1"/>
    </xf>
    <xf numFmtId="0" fontId="17" fillId="22" borderId="57" xfId="0" applyFont="1" applyFill="1" applyBorder="1" applyAlignment="1">
      <alignment horizontal="left" vertical="top" wrapText="1"/>
    </xf>
    <xf numFmtId="0" fontId="17" fillId="22" borderId="12" xfId="0" applyFont="1" applyFill="1" applyBorder="1" applyAlignment="1">
      <alignment horizontal="left" vertical="top" wrapText="1"/>
    </xf>
    <xf numFmtId="0" fontId="17" fillId="22" borderId="23" xfId="0" applyFont="1" applyFill="1" applyBorder="1" applyAlignment="1">
      <alignment horizontal="left" vertical="top" wrapText="1"/>
    </xf>
    <xf numFmtId="0" fontId="17" fillId="22" borderId="13" xfId="0" applyFont="1" applyFill="1" applyBorder="1" applyAlignment="1">
      <alignment horizontal="left" vertical="top" wrapText="1"/>
    </xf>
    <xf numFmtId="0" fontId="17" fillId="22" borderId="18" xfId="0" applyFont="1" applyFill="1" applyBorder="1" applyAlignment="1">
      <alignment horizontal="left" vertical="top" wrapText="1"/>
    </xf>
    <xf numFmtId="0" fontId="7" fillId="24" borderId="12"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5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50" xfId="0" applyFont="1" applyFill="1" applyBorder="1" applyAlignment="1">
      <alignment horizontal="center" vertical="center" wrapText="1"/>
    </xf>
    <xf numFmtId="0" fontId="17" fillId="22" borderId="13" xfId="0" applyFont="1" applyFill="1" applyBorder="1" applyAlignment="1">
      <alignment vertical="top" wrapText="1"/>
    </xf>
    <xf numFmtId="0" fontId="17" fillId="22" borderId="12" xfId="0" applyFont="1" applyFill="1" applyBorder="1" applyAlignment="1">
      <alignment vertical="top" wrapText="1"/>
    </xf>
    <xf numFmtId="0" fontId="17" fillId="22" borderId="18" xfId="0" applyFont="1" applyFill="1" applyBorder="1" applyAlignment="1">
      <alignment vertical="top" wrapText="1"/>
    </xf>
    <xf numFmtId="0" fontId="7" fillId="24" borderId="51"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17" fillId="22" borderId="22" xfId="0" applyFont="1" applyFill="1" applyBorder="1" applyAlignment="1">
      <alignment horizontal="left" vertical="top" wrapText="1"/>
    </xf>
    <xf numFmtId="0" fontId="17" fillId="0" borderId="18" xfId="0" applyFont="1" applyBorder="1" applyAlignment="1">
      <alignment horizontal="left" vertical="top" wrapText="1"/>
    </xf>
    <xf numFmtId="14" fontId="11" fillId="0" borderId="0" xfId="0" applyNumberFormat="1" applyFont="1" applyBorder="1" applyAlignment="1">
      <alignment horizontal="left"/>
    </xf>
    <xf numFmtId="0" fontId="0" fillId="0" borderId="0" xfId="0" applyAlignment="1">
      <alignment/>
    </xf>
    <xf numFmtId="0" fontId="11" fillId="0" borderId="0" xfId="0" applyFont="1" applyBorder="1" applyAlignment="1">
      <alignment horizontal="left"/>
    </xf>
    <xf numFmtId="177" fontId="11" fillId="0" borderId="0" xfId="0" applyNumberFormat="1" applyFont="1" applyAlignment="1">
      <alignment horizontal="left"/>
    </xf>
    <xf numFmtId="0" fontId="0" fillId="0" borderId="0" xfId="0"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55"/>
  <sheetViews>
    <sheetView view="pageBreakPreview" zoomScaleSheetLayoutView="100" zoomScalePageLayoutView="0" workbookViewId="0" topLeftCell="B1">
      <selection activeCell="G2" sqref="G2:L4"/>
    </sheetView>
  </sheetViews>
  <sheetFormatPr defaultColWidth="9.00390625" defaultRowHeight="12.75" outlineLevelCol="1"/>
  <cols>
    <col min="1" max="1" width="2.00390625" style="0" customWidth="1"/>
    <col min="2" max="2" width="3.625" style="0" customWidth="1"/>
    <col min="3" max="3" width="4.25390625" style="0" customWidth="1"/>
    <col min="4" max="4" width="48.125" style="0" customWidth="1"/>
    <col min="5" max="5" width="11.875" style="77" customWidth="1"/>
    <col min="6" max="6" width="9.375" style="76" customWidth="1"/>
    <col min="7" max="7" width="8.125" style="76" customWidth="1"/>
    <col min="8" max="8" width="11.00390625" style="76" customWidth="1"/>
    <col min="9" max="9" width="9.75390625" style="225" customWidth="1"/>
    <col min="10" max="11" width="10.125" style="119" customWidth="1"/>
    <col min="12" max="12" width="12.125" style="72" customWidth="1"/>
    <col min="13" max="13" width="36.375" style="0" hidden="1" customWidth="1" outlineLevel="1"/>
    <col min="14" max="14" width="9.125" style="0" customWidth="1" collapsed="1"/>
  </cols>
  <sheetData>
    <row r="1" ht="12.75">
      <c r="E1" s="75"/>
    </row>
    <row r="2" spans="4:13" ht="12.75">
      <c r="D2" s="23"/>
      <c r="G2" s="349" t="s">
        <v>74</v>
      </c>
      <c r="H2" s="350"/>
      <c r="I2" s="350"/>
      <c r="J2" s="350"/>
      <c r="K2" s="350"/>
      <c r="L2" s="73"/>
      <c r="M2" s="15"/>
    </row>
    <row r="3" spans="4:13" ht="12.75">
      <c r="D3" s="23"/>
      <c r="G3" s="352" t="s">
        <v>75</v>
      </c>
      <c r="H3" s="353"/>
      <c r="I3" s="353"/>
      <c r="J3" s="353"/>
      <c r="K3" s="353"/>
      <c r="L3" s="353"/>
      <c r="M3" s="17"/>
    </row>
    <row r="4" spans="4:13" ht="12.75">
      <c r="D4" s="23"/>
      <c r="G4" s="351" t="s">
        <v>76</v>
      </c>
      <c r="H4" s="350"/>
      <c r="I4" s="350"/>
      <c r="J4" s="350"/>
      <c r="K4" s="350"/>
      <c r="L4" s="13"/>
      <c r="M4" s="19" t="s">
        <v>112</v>
      </c>
    </row>
    <row r="5" spans="6:13" ht="12.75">
      <c r="F5" s="78"/>
      <c r="G5" s="78"/>
      <c r="H5" s="78"/>
      <c r="I5" s="226"/>
      <c r="J5" s="120"/>
      <c r="K5" s="123"/>
      <c r="L5" s="74"/>
      <c r="M5" s="19"/>
    </row>
    <row r="6" spans="4:14" ht="15.75">
      <c r="D6" s="271" t="s">
        <v>716</v>
      </c>
      <c r="E6" s="271"/>
      <c r="F6" s="271"/>
      <c r="G6" s="271"/>
      <c r="H6" s="271"/>
      <c r="I6" s="271"/>
      <c r="J6" s="271"/>
      <c r="K6" s="271"/>
      <c r="L6" s="271"/>
      <c r="M6" s="12"/>
      <c r="N6" s="12"/>
    </row>
    <row r="7" spans="4:11" ht="12.75">
      <c r="D7" s="1" t="s">
        <v>111</v>
      </c>
      <c r="F7" s="125"/>
      <c r="G7" s="125"/>
      <c r="H7" s="125"/>
      <c r="I7" s="227"/>
      <c r="K7" s="124"/>
    </row>
    <row r="8" spans="4:11" ht="12.75">
      <c r="D8" s="4" t="s">
        <v>714</v>
      </c>
      <c r="K8" s="124"/>
    </row>
    <row r="9" spans="5:13" s="3" customFormat="1" ht="12" thickBot="1">
      <c r="E9" s="24"/>
      <c r="F9" s="126"/>
      <c r="G9" s="126"/>
      <c r="H9" s="126"/>
      <c r="I9" s="228"/>
      <c r="J9" s="121"/>
      <c r="K9" s="121"/>
      <c r="L9" s="43"/>
      <c r="M9" s="5"/>
    </row>
    <row r="10" spans="2:13" s="6" customFormat="1" ht="11.25">
      <c r="B10" s="274" t="s">
        <v>453</v>
      </c>
      <c r="C10" s="275"/>
      <c r="D10" s="276"/>
      <c r="E10" s="290" t="s">
        <v>873</v>
      </c>
      <c r="F10" s="269" t="s">
        <v>1203</v>
      </c>
      <c r="G10" s="272"/>
      <c r="H10" s="272"/>
      <c r="I10" s="273"/>
      <c r="J10" s="269" t="s">
        <v>1205</v>
      </c>
      <c r="K10" s="273"/>
      <c r="L10" s="293" t="s">
        <v>1224</v>
      </c>
      <c r="M10" s="288" t="s">
        <v>874</v>
      </c>
    </row>
    <row r="11" spans="2:13" s="6" customFormat="1" ht="11.25">
      <c r="B11" s="277"/>
      <c r="C11" s="278"/>
      <c r="D11" s="279"/>
      <c r="E11" s="291"/>
      <c r="F11" s="283" t="s">
        <v>233</v>
      </c>
      <c r="G11" s="284"/>
      <c r="H11" s="283" t="s">
        <v>234</v>
      </c>
      <c r="I11" s="284"/>
      <c r="J11" s="285" t="s">
        <v>1009</v>
      </c>
      <c r="K11" s="285" t="s">
        <v>1008</v>
      </c>
      <c r="L11" s="294"/>
      <c r="M11" s="279"/>
    </row>
    <row r="12" spans="2:13" s="6" customFormat="1" ht="12" thickBot="1">
      <c r="B12" s="280"/>
      <c r="C12" s="281"/>
      <c r="D12" s="282"/>
      <c r="E12" s="292"/>
      <c r="F12" s="127" t="s">
        <v>236</v>
      </c>
      <c r="G12" s="127" t="s">
        <v>235</v>
      </c>
      <c r="H12" s="127" t="s">
        <v>236</v>
      </c>
      <c r="I12" s="214" t="s">
        <v>235</v>
      </c>
      <c r="J12" s="286"/>
      <c r="K12" s="296"/>
      <c r="L12" s="295"/>
      <c r="M12" s="289"/>
    </row>
    <row r="13" spans="2:13" s="131" customFormat="1" ht="11.25">
      <c r="B13" s="266">
        <v>1</v>
      </c>
      <c r="C13" s="267"/>
      <c r="D13" s="268"/>
      <c r="E13" s="255">
        <v>2</v>
      </c>
      <c r="F13" s="256">
        <v>3</v>
      </c>
      <c r="G13" s="256"/>
      <c r="H13" s="256"/>
      <c r="I13" s="257">
        <v>4</v>
      </c>
      <c r="J13" s="258" t="s">
        <v>117</v>
      </c>
      <c r="K13" s="259">
        <v>7</v>
      </c>
      <c r="L13" s="260">
        <v>8</v>
      </c>
      <c r="M13" s="130">
        <v>7</v>
      </c>
    </row>
    <row r="14" spans="2:13" s="6" customFormat="1" ht="33.75" customHeight="1">
      <c r="B14" s="287" t="s">
        <v>306</v>
      </c>
      <c r="C14" s="287"/>
      <c r="D14" s="287"/>
      <c r="E14" s="34"/>
      <c r="F14" s="205"/>
      <c r="G14" s="205"/>
      <c r="H14" s="205"/>
      <c r="I14" s="215"/>
      <c r="J14" s="122"/>
      <c r="K14" s="29"/>
      <c r="L14" s="261"/>
      <c r="M14" s="8"/>
    </row>
    <row r="15" spans="2:13" s="6" customFormat="1" ht="136.5" customHeight="1">
      <c r="B15" s="39"/>
      <c r="C15" s="287" t="s">
        <v>889</v>
      </c>
      <c r="D15" s="287"/>
      <c r="E15" s="28"/>
      <c r="F15" s="205"/>
      <c r="G15" s="205"/>
      <c r="H15" s="205"/>
      <c r="I15" s="215"/>
      <c r="J15" s="29"/>
      <c r="K15" s="29"/>
      <c r="L15" s="262"/>
      <c r="M15" s="8"/>
    </row>
    <row r="16" spans="2:13" s="6" customFormat="1" ht="90">
      <c r="B16" s="39"/>
      <c r="C16" s="27"/>
      <c r="D16" s="27" t="s">
        <v>353</v>
      </c>
      <c r="E16" s="28" t="s">
        <v>380</v>
      </c>
      <c r="F16" s="205">
        <v>0.4</v>
      </c>
      <c r="G16" s="242"/>
      <c r="H16" s="205"/>
      <c r="I16" s="215"/>
      <c r="J16" s="29">
        <v>38869</v>
      </c>
      <c r="K16" s="29">
        <v>39082</v>
      </c>
      <c r="L16" s="28" t="s">
        <v>376</v>
      </c>
      <c r="M16" s="8"/>
    </row>
    <row r="17" spans="2:13" s="6" customFormat="1" ht="146.25">
      <c r="B17" s="39"/>
      <c r="C17" s="27"/>
      <c r="D17" s="27" t="s">
        <v>1237</v>
      </c>
      <c r="E17" s="28" t="s">
        <v>380</v>
      </c>
      <c r="F17" s="242"/>
      <c r="G17" s="205">
        <v>0.78</v>
      </c>
      <c r="H17" s="205"/>
      <c r="I17" s="215"/>
      <c r="J17" s="29">
        <v>39083</v>
      </c>
      <c r="K17" s="29">
        <v>39436</v>
      </c>
      <c r="L17" s="28" t="s">
        <v>831</v>
      </c>
      <c r="M17" s="8"/>
    </row>
    <row r="18" spans="2:13" s="6" customFormat="1" ht="33.75">
      <c r="B18" s="39"/>
      <c r="C18" s="27"/>
      <c r="D18" s="27" t="s">
        <v>1238</v>
      </c>
      <c r="E18" s="28" t="s">
        <v>381</v>
      </c>
      <c r="F18" s="205">
        <v>0.4</v>
      </c>
      <c r="G18" s="205"/>
      <c r="H18" s="205"/>
      <c r="I18" s="215"/>
      <c r="J18" s="29">
        <v>38869</v>
      </c>
      <c r="K18" s="29">
        <v>39082</v>
      </c>
      <c r="L18" s="28" t="s">
        <v>832</v>
      </c>
      <c r="M18" s="8"/>
    </row>
    <row r="19" spans="2:13" s="6" customFormat="1" ht="67.5">
      <c r="B19" s="39"/>
      <c r="C19" s="27"/>
      <c r="D19" s="27" t="s">
        <v>1239</v>
      </c>
      <c r="E19" s="28" t="s">
        <v>381</v>
      </c>
      <c r="F19" s="242"/>
      <c r="G19" s="205">
        <v>0.6</v>
      </c>
      <c r="H19" s="205"/>
      <c r="I19" s="215"/>
      <c r="J19" s="29">
        <v>39083</v>
      </c>
      <c r="K19" s="29">
        <v>39436</v>
      </c>
      <c r="L19" s="28" t="s">
        <v>833</v>
      </c>
      <c r="M19" s="8"/>
    </row>
    <row r="20" spans="2:13" s="6" customFormat="1" ht="45">
      <c r="B20" s="39"/>
      <c r="C20" s="27"/>
      <c r="D20" s="27" t="s">
        <v>220</v>
      </c>
      <c r="E20" s="34" t="s">
        <v>1194</v>
      </c>
      <c r="F20" s="205" t="s">
        <v>1281</v>
      </c>
      <c r="G20" s="205"/>
      <c r="H20" s="205"/>
      <c r="I20" s="215">
        <v>0.5</v>
      </c>
      <c r="J20" s="33">
        <v>39083</v>
      </c>
      <c r="K20" s="29">
        <v>39436</v>
      </c>
      <c r="L20" s="34" t="s">
        <v>59</v>
      </c>
      <c r="M20" s="8"/>
    </row>
    <row r="21" spans="2:13" s="6" customFormat="1" ht="56.25">
      <c r="B21" s="39"/>
      <c r="C21" s="27"/>
      <c r="D21" s="27" t="s">
        <v>834</v>
      </c>
      <c r="E21" s="34" t="s">
        <v>383</v>
      </c>
      <c r="F21" s="205">
        <v>0.33</v>
      </c>
      <c r="G21" s="205"/>
      <c r="H21" s="205"/>
      <c r="I21" s="215"/>
      <c r="J21" s="33">
        <v>38961</v>
      </c>
      <c r="K21" s="29">
        <v>39082</v>
      </c>
      <c r="L21" s="34" t="s">
        <v>59</v>
      </c>
      <c r="M21" s="8"/>
    </row>
    <row r="22" spans="2:13" s="6" customFormat="1" ht="56.25">
      <c r="B22" s="39"/>
      <c r="C22" s="27"/>
      <c r="D22" s="27" t="s">
        <v>835</v>
      </c>
      <c r="E22" s="34" t="s">
        <v>383</v>
      </c>
      <c r="F22" s="242"/>
      <c r="G22" s="205">
        <v>0.28</v>
      </c>
      <c r="H22" s="205"/>
      <c r="I22" s="215"/>
      <c r="J22" s="33">
        <v>39083</v>
      </c>
      <c r="K22" s="29">
        <v>39263</v>
      </c>
      <c r="L22" s="34" t="s">
        <v>59</v>
      </c>
      <c r="M22" s="8"/>
    </row>
    <row r="23" spans="2:13" s="6" customFormat="1" ht="56.25">
      <c r="B23" s="39"/>
      <c r="C23" s="27"/>
      <c r="D23" s="27" t="s">
        <v>836</v>
      </c>
      <c r="E23" s="34" t="s">
        <v>632</v>
      </c>
      <c r="F23" s="242"/>
      <c r="G23" s="205">
        <v>0.12</v>
      </c>
      <c r="H23" s="205"/>
      <c r="I23" s="215"/>
      <c r="J23" s="33">
        <v>39083</v>
      </c>
      <c r="K23" s="29">
        <v>39436</v>
      </c>
      <c r="L23" s="34" t="s">
        <v>59</v>
      </c>
      <c r="M23" s="8"/>
    </row>
    <row r="24" spans="2:13" s="6" customFormat="1" ht="45">
      <c r="B24" s="39"/>
      <c r="C24" s="27"/>
      <c r="D24" s="27" t="s">
        <v>221</v>
      </c>
      <c r="E24" s="34" t="s">
        <v>633</v>
      </c>
      <c r="F24" s="205">
        <v>0.2</v>
      </c>
      <c r="G24" s="205"/>
      <c r="H24" s="205"/>
      <c r="I24" s="215"/>
      <c r="J24" s="33">
        <v>38869</v>
      </c>
      <c r="K24" s="29">
        <v>39082</v>
      </c>
      <c r="L24" s="34" t="s">
        <v>59</v>
      </c>
      <c r="M24" s="8"/>
    </row>
    <row r="25" spans="2:13" s="6" customFormat="1" ht="45">
      <c r="B25" s="39"/>
      <c r="C25" s="27"/>
      <c r="D25" s="27" t="s">
        <v>222</v>
      </c>
      <c r="E25" s="34" t="s">
        <v>633</v>
      </c>
      <c r="F25" s="242"/>
      <c r="G25" s="205">
        <v>0.25</v>
      </c>
      <c r="H25" s="205"/>
      <c r="I25" s="215"/>
      <c r="J25" s="33">
        <v>39083</v>
      </c>
      <c r="K25" s="29">
        <v>39436</v>
      </c>
      <c r="L25" s="34" t="s">
        <v>59</v>
      </c>
      <c r="M25" s="8"/>
    </row>
    <row r="26" spans="2:13" s="6" customFormat="1" ht="56.25">
      <c r="B26" s="39"/>
      <c r="C26" s="27"/>
      <c r="D26" s="27" t="s">
        <v>407</v>
      </c>
      <c r="E26" s="34" t="s">
        <v>378</v>
      </c>
      <c r="F26" s="205">
        <v>9.4</v>
      </c>
      <c r="G26" s="205"/>
      <c r="H26" s="205"/>
      <c r="I26" s="215"/>
      <c r="J26" s="29">
        <v>38899</v>
      </c>
      <c r="K26" s="29">
        <v>39082</v>
      </c>
      <c r="L26" s="34" t="s">
        <v>58</v>
      </c>
      <c r="M26" s="8"/>
    </row>
    <row r="27" spans="2:13" s="6" customFormat="1" ht="56.25">
      <c r="B27" s="39"/>
      <c r="C27" s="27"/>
      <c r="D27" s="27" t="s">
        <v>506</v>
      </c>
      <c r="E27" s="34" t="s">
        <v>378</v>
      </c>
      <c r="F27" s="205"/>
      <c r="G27" s="205"/>
      <c r="H27" s="205"/>
      <c r="I27" s="215">
        <v>0.5</v>
      </c>
      <c r="J27" s="29">
        <v>39083</v>
      </c>
      <c r="K27" s="29">
        <v>39263</v>
      </c>
      <c r="L27" s="34" t="s">
        <v>616</v>
      </c>
      <c r="M27" s="8"/>
    </row>
    <row r="28" spans="2:13" s="6" customFormat="1" ht="56.25">
      <c r="B28" s="39"/>
      <c r="C28" s="27"/>
      <c r="D28" s="27" t="s">
        <v>64</v>
      </c>
      <c r="E28" s="34" t="s">
        <v>378</v>
      </c>
      <c r="F28" s="205">
        <v>1</v>
      </c>
      <c r="G28" s="205"/>
      <c r="H28" s="215">
        <v>0.1</v>
      </c>
      <c r="I28" s="242"/>
      <c r="J28" s="29">
        <v>38869</v>
      </c>
      <c r="K28" s="29">
        <v>39082</v>
      </c>
      <c r="L28" s="34" t="s">
        <v>616</v>
      </c>
      <c r="M28" s="8"/>
    </row>
    <row r="29" spans="2:13" s="6" customFormat="1" ht="56.25">
      <c r="B29" s="39"/>
      <c r="C29" s="27"/>
      <c r="D29" s="27" t="s">
        <v>357</v>
      </c>
      <c r="E29" s="34" t="s">
        <v>378</v>
      </c>
      <c r="F29" s="205"/>
      <c r="G29" s="205"/>
      <c r="H29" s="215">
        <v>0.65</v>
      </c>
      <c r="I29" s="242"/>
      <c r="J29" s="29">
        <v>38869</v>
      </c>
      <c r="K29" s="29">
        <v>39082</v>
      </c>
      <c r="L29" s="34" t="s">
        <v>616</v>
      </c>
      <c r="M29" s="8"/>
    </row>
    <row r="30" spans="2:13" s="6" customFormat="1" ht="67.5">
      <c r="B30" s="39"/>
      <c r="C30" s="27"/>
      <c r="D30" s="27" t="s">
        <v>689</v>
      </c>
      <c r="E30" s="34" t="s">
        <v>378</v>
      </c>
      <c r="F30" s="205">
        <v>0.05</v>
      </c>
      <c r="G30" s="205"/>
      <c r="H30" s="205"/>
      <c r="I30" s="215"/>
      <c r="J30" s="29">
        <v>38869</v>
      </c>
      <c r="K30" s="29">
        <v>39082</v>
      </c>
      <c r="L30" s="34" t="s">
        <v>508</v>
      </c>
      <c r="M30" s="8"/>
    </row>
    <row r="31" spans="2:13" s="6" customFormat="1" ht="78.75">
      <c r="B31" s="39"/>
      <c r="C31" s="27"/>
      <c r="D31" s="27" t="s">
        <v>690</v>
      </c>
      <c r="E31" s="34" t="s">
        <v>378</v>
      </c>
      <c r="F31" s="242"/>
      <c r="G31" s="205">
        <v>0.443</v>
      </c>
      <c r="H31" s="205"/>
      <c r="I31" s="215">
        <v>0.03</v>
      </c>
      <c r="J31" s="29">
        <v>39083</v>
      </c>
      <c r="K31" s="29">
        <v>39447</v>
      </c>
      <c r="L31" s="34" t="s">
        <v>508</v>
      </c>
      <c r="M31" s="8"/>
    </row>
    <row r="32" spans="2:13" s="6" customFormat="1" ht="78.75">
      <c r="B32" s="39"/>
      <c r="C32" s="27"/>
      <c r="D32" s="27" t="s">
        <v>408</v>
      </c>
      <c r="E32" s="34" t="s">
        <v>973</v>
      </c>
      <c r="F32" s="242"/>
      <c r="G32" s="205">
        <v>0.7603155</v>
      </c>
      <c r="H32" s="205"/>
      <c r="I32" s="215"/>
      <c r="J32" s="29">
        <v>39083</v>
      </c>
      <c r="K32" s="29">
        <v>39263</v>
      </c>
      <c r="L32" s="34" t="s">
        <v>409</v>
      </c>
      <c r="M32" s="8"/>
    </row>
    <row r="33" spans="2:13" s="6" customFormat="1" ht="45">
      <c r="B33" s="39"/>
      <c r="C33" s="27"/>
      <c r="D33" s="27" t="s">
        <v>841</v>
      </c>
      <c r="E33" s="34" t="s">
        <v>410</v>
      </c>
      <c r="F33" s="242"/>
      <c r="G33" s="205">
        <v>9.58</v>
      </c>
      <c r="H33" s="205"/>
      <c r="I33" s="215"/>
      <c r="J33" s="29">
        <v>39083</v>
      </c>
      <c r="K33" s="29">
        <v>39447</v>
      </c>
      <c r="L33" s="34" t="s">
        <v>616</v>
      </c>
      <c r="M33" s="8"/>
    </row>
    <row r="34" spans="2:13" s="6" customFormat="1" ht="56.25">
      <c r="B34" s="39"/>
      <c r="C34" s="27"/>
      <c r="D34" s="27" t="s">
        <v>1195</v>
      </c>
      <c r="E34" s="34" t="s">
        <v>1196</v>
      </c>
      <c r="F34" s="205"/>
      <c r="G34" s="205"/>
      <c r="H34" s="205"/>
      <c r="I34" s="215">
        <v>1.3</v>
      </c>
      <c r="J34" s="29">
        <v>39083</v>
      </c>
      <c r="K34" s="29">
        <v>39263</v>
      </c>
      <c r="L34" s="34" t="s">
        <v>616</v>
      </c>
      <c r="M34" s="8"/>
    </row>
    <row r="35" spans="2:13" s="6" customFormat="1" ht="56.25">
      <c r="B35" s="39"/>
      <c r="C35" s="27"/>
      <c r="D35" s="27" t="s">
        <v>1197</v>
      </c>
      <c r="E35" s="34" t="s">
        <v>1196</v>
      </c>
      <c r="F35" s="205"/>
      <c r="G35" s="205"/>
      <c r="H35" s="205"/>
      <c r="I35" s="215">
        <v>1.8</v>
      </c>
      <c r="J35" s="29">
        <v>39264</v>
      </c>
      <c r="K35" s="29">
        <v>39447</v>
      </c>
      <c r="L35" s="34" t="s">
        <v>616</v>
      </c>
      <c r="M35" s="8"/>
    </row>
    <row r="36" spans="2:13" s="6" customFormat="1" ht="67.5">
      <c r="B36" s="39"/>
      <c r="C36" s="27"/>
      <c r="D36" s="27" t="s">
        <v>603</v>
      </c>
      <c r="E36" s="34" t="s">
        <v>410</v>
      </c>
      <c r="F36" s="205">
        <v>0.2</v>
      </c>
      <c r="G36" s="205"/>
      <c r="H36" s="205"/>
      <c r="I36" s="215"/>
      <c r="J36" s="29">
        <v>38899</v>
      </c>
      <c r="K36" s="29">
        <v>39082</v>
      </c>
      <c r="L36" s="34" t="s">
        <v>257</v>
      </c>
      <c r="M36" s="8"/>
    </row>
    <row r="37" spans="2:13" s="6" customFormat="1" ht="67.5">
      <c r="B37" s="39"/>
      <c r="C37" s="27"/>
      <c r="D37" s="27" t="s">
        <v>604</v>
      </c>
      <c r="E37" s="34" t="s">
        <v>410</v>
      </c>
      <c r="F37" s="242"/>
      <c r="G37" s="205">
        <v>0.17565436</v>
      </c>
      <c r="H37" s="205"/>
      <c r="I37" s="215">
        <v>0.08</v>
      </c>
      <c r="J37" s="29">
        <v>39083</v>
      </c>
      <c r="K37" s="29">
        <v>39447</v>
      </c>
      <c r="L37" s="34" t="s">
        <v>257</v>
      </c>
      <c r="M37" s="8"/>
    </row>
    <row r="38" spans="2:13" s="6" customFormat="1" ht="67.5">
      <c r="B38" s="39"/>
      <c r="C38" s="27"/>
      <c r="D38" s="38" t="s">
        <v>1282</v>
      </c>
      <c r="E38" s="34" t="s">
        <v>411</v>
      </c>
      <c r="F38" s="205">
        <v>0.8</v>
      </c>
      <c r="G38" s="205"/>
      <c r="H38" s="215">
        <v>0.1</v>
      </c>
      <c r="I38" s="242"/>
      <c r="J38" s="29">
        <v>38961</v>
      </c>
      <c r="K38" s="29">
        <v>39082</v>
      </c>
      <c r="L38" s="27" t="s">
        <v>258</v>
      </c>
      <c r="M38" s="8"/>
    </row>
    <row r="39" spans="2:13" s="6" customFormat="1" ht="56.25">
      <c r="B39" s="39"/>
      <c r="C39" s="27"/>
      <c r="D39" s="27" t="s">
        <v>974</v>
      </c>
      <c r="E39" s="34" t="s">
        <v>1283</v>
      </c>
      <c r="F39" s="205">
        <v>1.4</v>
      </c>
      <c r="G39" s="205"/>
      <c r="H39" s="215">
        <v>0.9</v>
      </c>
      <c r="I39" s="242"/>
      <c r="J39" s="29">
        <v>38899</v>
      </c>
      <c r="K39" s="29">
        <v>39082</v>
      </c>
      <c r="L39" s="34" t="s">
        <v>616</v>
      </c>
      <c r="M39" s="8"/>
    </row>
    <row r="40" spans="2:13" s="6" customFormat="1" ht="45">
      <c r="B40" s="39"/>
      <c r="C40" s="27"/>
      <c r="D40" s="27" t="s">
        <v>1284</v>
      </c>
      <c r="E40" s="34" t="s">
        <v>412</v>
      </c>
      <c r="F40" s="205">
        <v>0.5</v>
      </c>
      <c r="G40" s="205"/>
      <c r="H40" s="205"/>
      <c r="I40" s="215"/>
      <c r="J40" s="29">
        <v>38899</v>
      </c>
      <c r="K40" s="29">
        <v>39082</v>
      </c>
      <c r="L40" s="34" t="s">
        <v>1285</v>
      </c>
      <c r="M40" s="8"/>
    </row>
    <row r="41" spans="2:13" s="6" customFormat="1" ht="45">
      <c r="B41" s="39"/>
      <c r="C41" s="27"/>
      <c r="D41" s="27" t="s">
        <v>1284</v>
      </c>
      <c r="E41" s="34" t="s">
        <v>412</v>
      </c>
      <c r="F41" s="242"/>
      <c r="G41" s="205">
        <v>0.25439558</v>
      </c>
      <c r="H41" s="205"/>
      <c r="I41" s="215">
        <v>0.135</v>
      </c>
      <c r="J41" s="29">
        <v>39083</v>
      </c>
      <c r="K41" s="29">
        <v>39447</v>
      </c>
      <c r="L41" s="34" t="s">
        <v>1285</v>
      </c>
      <c r="M41" s="8"/>
    </row>
    <row r="42" spans="2:13" s="6" customFormat="1" ht="56.25">
      <c r="B42" s="39"/>
      <c r="C42" s="27"/>
      <c r="D42" s="27" t="s">
        <v>605</v>
      </c>
      <c r="E42" s="34" t="s">
        <v>255</v>
      </c>
      <c r="F42" s="205">
        <v>0.1</v>
      </c>
      <c r="G42" s="205"/>
      <c r="H42" s="215"/>
      <c r="I42" s="242"/>
      <c r="J42" s="29">
        <v>38869</v>
      </c>
      <c r="K42" s="29">
        <v>39082</v>
      </c>
      <c r="L42" s="34" t="s">
        <v>413</v>
      </c>
      <c r="M42" s="8"/>
    </row>
    <row r="43" spans="2:13" s="6" customFormat="1" ht="56.25">
      <c r="B43" s="39"/>
      <c r="C43" s="27"/>
      <c r="D43" s="27" t="s">
        <v>606</v>
      </c>
      <c r="E43" s="34" t="s">
        <v>255</v>
      </c>
      <c r="F43" s="242"/>
      <c r="G43" s="205">
        <v>0.385</v>
      </c>
      <c r="H43" s="205"/>
      <c r="I43" s="215"/>
      <c r="J43" s="29">
        <v>39083</v>
      </c>
      <c r="K43" s="29">
        <v>39447</v>
      </c>
      <c r="L43" s="34" t="s">
        <v>413</v>
      </c>
      <c r="M43" s="8"/>
    </row>
    <row r="44" spans="2:13" s="6" customFormat="1" ht="56.25">
      <c r="B44" s="39"/>
      <c r="C44" s="27"/>
      <c r="D44" s="27" t="s">
        <v>1036</v>
      </c>
      <c r="E44" s="34" t="s">
        <v>255</v>
      </c>
      <c r="F44" s="205">
        <v>0.1</v>
      </c>
      <c r="G44" s="205"/>
      <c r="H44" s="205"/>
      <c r="I44" s="215"/>
      <c r="J44" s="29">
        <v>38869</v>
      </c>
      <c r="K44" s="29">
        <v>39082</v>
      </c>
      <c r="L44" s="34" t="s">
        <v>413</v>
      </c>
      <c r="M44" s="8"/>
    </row>
    <row r="45" spans="2:13" s="6" customFormat="1" ht="56.25">
      <c r="B45" s="39"/>
      <c r="C45" s="27"/>
      <c r="D45" s="27" t="s">
        <v>305</v>
      </c>
      <c r="E45" s="34" t="s">
        <v>255</v>
      </c>
      <c r="F45" s="242"/>
      <c r="G45" s="205">
        <v>0.21</v>
      </c>
      <c r="H45" s="205"/>
      <c r="I45" s="215"/>
      <c r="J45" s="29">
        <v>39083</v>
      </c>
      <c r="K45" s="29">
        <v>39447</v>
      </c>
      <c r="L45" s="34" t="s">
        <v>413</v>
      </c>
      <c r="M45" s="8"/>
    </row>
    <row r="46" spans="2:13" s="6" customFormat="1" ht="141.75" customHeight="1">
      <c r="B46" s="39"/>
      <c r="C46" s="270" t="s">
        <v>825</v>
      </c>
      <c r="D46" s="270"/>
      <c r="E46" s="28"/>
      <c r="F46" s="205"/>
      <c r="G46" s="205"/>
      <c r="H46" s="205"/>
      <c r="I46" s="215"/>
      <c r="J46" s="29"/>
      <c r="K46" s="29"/>
      <c r="L46" s="262"/>
      <c r="M46" s="8"/>
    </row>
    <row r="47" spans="2:13" s="6" customFormat="1" ht="33.75">
      <c r="B47" s="39"/>
      <c r="C47" s="28"/>
      <c r="D47" s="27" t="s">
        <v>826</v>
      </c>
      <c r="E47" s="38" t="s">
        <v>634</v>
      </c>
      <c r="F47" s="210">
        <v>0.5</v>
      </c>
      <c r="G47" s="210"/>
      <c r="H47" s="210"/>
      <c r="I47" s="216"/>
      <c r="J47" s="35">
        <v>38961</v>
      </c>
      <c r="K47" s="35">
        <v>39082</v>
      </c>
      <c r="L47" s="38" t="s">
        <v>616</v>
      </c>
      <c r="M47" s="8"/>
    </row>
    <row r="48" spans="2:13" s="6" customFormat="1" ht="33.75">
      <c r="B48" s="39"/>
      <c r="C48" s="28"/>
      <c r="D48" s="27" t="s">
        <v>827</v>
      </c>
      <c r="E48" s="38" t="s">
        <v>634</v>
      </c>
      <c r="F48" s="242"/>
      <c r="G48" s="210">
        <v>0.5</v>
      </c>
      <c r="H48" s="210"/>
      <c r="I48" s="216"/>
      <c r="J48" s="35">
        <v>39083</v>
      </c>
      <c r="K48" s="35">
        <v>39436</v>
      </c>
      <c r="L48" s="38" t="s">
        <v>616</v>
      </c>
      <c r="M48" s="8"/>
    </row>
    <row r="49" spans="2:13" s="6" customFormat="1" ht="33.75">
      <c r="B49" s="39"/>
      <c r="C49" s="28"/>
      <c r="D49" s="27" t="s">
        <v>578</v>
      </c>
      <c r="E49" s="38" t="s">
        <v>634</v>
      </c>
      <c r="F49" s="211"/>
      <c r="G49" s="211"/>
      <c r="H49" s="211"/>
      <c r="I49" s="217">
        <v>0.5</v>
      </c>
      <c r="J49" s="35">
        <v>39083</v>
      </c>
      <c r="K49" s="35">
        <v>39234</v>
      </c>
      <c r="L49" s="38" t="s">
        <v>616</v>
      </c>
      <c r="M49" s="8"/>
    </row>
    <row r="50" spans="2:13" s="6" customFormat="1" ht="33.75">
      <c r="B50" s="39"/>
      <c r="C50" s="28"/>
      <c r="D50" s="27" t="s">
        <v>579</v>
      </c>
      <c r="E50" s="38" t="s">
        <v>634</v>
      </c>
      <c r="F50" s="242"/>
      <c r="G50" s="210">
        <v>0.0323</v>
      </c>
      <c r="H50" s="210"/>
      <c r="I50" s="217"/>
      <c r="J50" s="35">
        <v>39083</v>
      </c>
      <c r="K50" s="35">
        <v>39234</v>
      </c>
      <c r="L50" s="38" t="s">
        <v>356</v>
      </c>
      <c r="M50" s="8"/>
    </row>
    <row r="51" spans="2:13" s="6" customFormat="1" ht="45">
      <c r="B51" s="39"/>
      <c r="C51" s="28"/>
      <c r="D51" s="27" t="s">
        <v>60</v>
      </c>
      <c r="E51" s="34" t="s">
        <v>635</v>
      </c>
      <c r="F51" s="51">
        <v>0.3</v>
      </c>
      <c r="G51" s="51"/>
      <c r="H51" s="51"/>
      <c r="I51" s="218"/>
      <c r="J51" s="29">
        <v>38899</v>
      </c>
      <c r="K51" s="29">
        <v>39082</v>
      </c>
      <c r="L51" s="34" t="s">
        <v>615</v>
      </c>
      <c r="M51" s="8"/>
    </row>
    <row r="52" spans="2:13" s="6" customFormat="1" ht="56.25">
      <c r="B52" s="39"/>
      <c r="C52" s="28"/>
      <c r="D52" s="27" t="s">
        <v>703</v>
      </c>
      <c r="E52" s="34" t="s">
        <v>635</v>
      </c>
      <c r="F52" s="242"/>
      <c r="G52" s="51">
        <v>0.295</v>
      </c>
      <c r="H52" s="51"/>
      <c r="I52" s="218"/>
      <c r="J52" s="29">
        <v>39083</v>
      </c>
      <c r="K52" s="29">
        <v>39436</v>
      </c>
      <c r="L52" s="34" t="s">
        <v>615</v>
      </c>
      <c r="M52" s="8"/>
    </row>
    <row r="53" spans="2:13" s="6" customFormat="1" ht="56.25">
      <c r="B53" s="39"/>
      <c r="C53" s="28"/>
      <c r="D53" s="27" t="s">
        <v>1223</v>
      </c>
      <c r="E53" s="34" t="s">
        <v>256</v>
      </c>
      <c r="F53" s="242"/>
      <c r="G53" s="51">
        <v>10.001523</v>
      </c>
      <c r="H53" s="51"/>
      <c r="I53" s="218"/>
      <c r="J53" s="29">
        <v>39083</v>
      </c>
      <c r="K53" s="29">
        <v>39436</v>
      </c>
      <c r="L53" s="34" t="s">
        <v>616</v>
      </c>
      <c r="M53" s="8"/>
    </row>
    <row r="54" spans="2:13" s="6" customFormat="1" ht="67.5">
      <c r="B54" s="39"/>
      <c r="C54" s="28"/>
      <c r="D54" s="27" t="s">
        <v>647</v>
      </c>
      <c r="E54" s="34" t="s">
        <v>256</v>
      </c>
      <c r="F54" s="242"/>
      <c r="G54" s="51">
        <v>0.3</v>
      </c>
      <c r="H54" s="51"/>
      <c r="I54" s="218"/>
      <c r="J54" s="29">
        <v>39083</v>
      </c>
      <c r="K54" s="29">
        <v>39436</v>
      </c>
      <c r="L54" s="34" t="s">
        <v>975</v>
      </c>
      <c r="M54" s="8"/>
    </row>
    <row r="55" spans="2:13" s="6" customFormat="1" ht="56.25">
      <c r="B55" s="39"/>
      <c r="C55" s="28"/>
      <c r="D55" s="27" t="s">
        <v>507</v>
      </c>
      <c r="E55" s="34" t="s">
        <v>256</v>
      </c>
      <c r="F55" s="51"/>
      <c r="G55" s="51"/>
      <c r="H55" s="51"/>
      <c r="I55" s="218">
        <v>0.6</v>
      </c>
      <c r="J55" s="29">
        <v>39083</v>
      </c>
      <c r="K55" s="29">
        <v>39436</v>
      </c>
      <c r="L55" s="34" t="s">
        <v>975</v>
      </c>
      <c r="M55" s="8"/>
    </row>
    <row r="56" spans="2:13" s="6" customFormat="1" ht="56.25">
      <c r="B56" s="39"/>
      <c r="C56" s="28"/>
      <c r="D56" s="27" t="s">
        <v>569</v>
      </c>
      <c r="E56" s="34" t="s">
        <v>256</v>
      </c>
      <c r="F56" s="242"/>
      <c r="G56" s="51">
        <v>0.09864</v>
      </c>
      <c r="H56" s="242"/>
      <c r="I56" s="218"/>
      <c r="J56" s="29">
        <v>39083</v>
      </c>
      <c r="K56" s="29">
        <v>39436</v>
      </c>
      <c r="L56" s="34" t="s">
        <v>168</v>
      </c>
      <c r="M56" s="8"/>
    </row>
    <row r="57" spans="2:13" s="6" customFormat="1" ht="33.75">
      <c r="B57" s="39"/>
      <c r="C57" s="28"/>
      <c r="D57" s="27" t="s">
        <v>648</v>
      </c>
      <c r="E57" s="34" t="s">
        <v>256</v>
      </c>
      <c r="F57" s="242"/>
      <c r="G57" s="51">
        <v>0.405</v>
      </c>
      <c r="H57" s="51"/>
      <c r="I57" s="218"/>
      <c r="J57" s="29">
        <v>39083</v>
      </c>
      <c r="K57" s="29">
        <v>39436</v>
      </c>
      <c r="L57" s="34" t="s">
        <v>976</v>
      </c>
      <c r="M57" s="8"/>
    </row>
    <row r="58" spans="2:13" s="6" customFormat="1" ht="33.75">
      <c r="B58" s="39"/>
      <c r="C58" s="28"/>
      <c r="D58" s="27" t="s">
        <v>570</v>
      </c>
      <c r="E58" s="34" t="s">
        <v>256</v>
      </c>
      <c r="F58" s="51"/>
      <c r="G58" s="51"/>
      <c r="H58" s="51"/>
      <c r="I58" s="218">
        <v>0.2</v>
      </c>
      <c r="J58" s="29">
        <v>39083</v>
      </c>
      <c r="K58" s="29">
        <v>39436</v>
      </c>
      <c r="L58" s="34" t="s">
        <v>976</v>
      </c>
      <c r="M58" s="8"/>
    </row>
    <row r="59" spans="2:13" s="6" customFormat="1" ht="33.75">
      <c r="B59" s="39"/>
      <c r="C59" s="28"/>
      <c r="D59" s="27" t="s">
        <v>571</v>
      </c>
      <c r="E59" s="34" t="s">
        <v>256</v>
      </c>
      <c r="F59" s="242"/>
      <c r="G59" s="51">
        <v>0.0433795</v>
      </c>
      <c r="H59" s="51"/>
      <c r="I59" s="218">
        <v>0.019</v>
      </c>
      <c r="J59" s="29">
        <v>39083</v>
      </c>
      <c r="K59" s="29">
        <v>39436</v>
      </c>
      <c r="L59" s="34" t="s">
        <v>168</v>
      </c>
      <c r="M59" s="8"/>
    </row>
    <row r="60" spans="2:13" s="6" customFormat="1" ht="56.25">
      <c r="B60" s="39"/>
      <c r="C60" s="28"/>
      <c r="D60" s="27" t="s">
        <v>572</v>
      </c>
      <c r="E60" s="34" t="s">
        <v>256</v>
      </c>
      <c r="F60" s="242"/>
      <c r="G60" s="51">
        <v>0.445</v>
      </c>
      <c r="H60" s="51"/>
      <c r="I60" s="218"/>
      <c r="J60" s="29">
        <v>39083</v>
      </c>
      <c r="K60" s="29">
        <v>39436</v>
      </c>
      <c r="L60" s="34" t="s">
        <v>832</v>
      </c>
      <c r="M60" s="8"/>
    </row>
    <row r="61" spans="2:13" s="6" customFormat="1" ht="56.25">
      <c r="B61" s="39"/>
      <c r="C61" s="28"/>
      <c r="D61" s="27" t="s">
        <v>910</v>
      </c>
      <c r="E61" s="34" t="s">
        <v>635</v>
      </c>
      <c r="F61" s="51">
        <v>0.3</v>
      </c>
      <c r="G61" s="51"/>
      <c r="H61" s="51"/>
      <c r="I61" s="218"/>
      <c r="J61" s="29">
        <v>38899</v>
      </c>
      <c r="K61" s="29">
        <v>39082</v>
      </c>
      <c r="L61" s="34" t="s">
        <v>832</v>
      </c>
      <c r="M61" s="8"/>
    </row>
    <row r="62" spans="2:13" s="6" customFormat="1" ht="56.25">
      <c r="B62" s="39"/>
      <c r="C62" s="28"/>
      <c r="D62" s="27" t="s">
        <v>911</v>
      </c>
      <c r="E62" s="34" t="s">
        <v>635</v>
      </c>
      <c r="F62" s="242"/>
      <c r="G62" s="51">
        <v>0.305</v>
      </c>
      <c r="H62" s="51"/>
      <c r="I62" s="218"/>
      <c r="J62" s="29">
        <v>39083</v>
      </c>
      <c r="K62" s="29">
        <v>39436</v>
      </c>
      <c r="L62" s="34" t="s">
        <v>832</v>
      </c>
      <c r="M62" s="8"/>
    </row>
    <row r="63" spans="2:13" s="6" customFormat="1" ht="115.5" customHeight="1">
      <c r="B63" s="39"/>
      <c r="C63" s="270" t="s">
        <v>122</v>
      </c>
      <c r="D63" s="270"/>
      <c r="E63" s="28"/>
      <c r="F63" s="205"/>
      <c r="G63" s="205"/>
      <c r="H63" s="205"/>
      <c r="I63" s="215"/>
      <c r="J63" s="29"/>
      <c r="K63" s="29"/>
      <c r="L63" s="262"/>
      <c r="M63" s="8"/>
    </row>
    <row r="64" spans="2:13" s="6" customFormat="1" ht="45" customHeight="1">
      <c r="B64" s="39"/>
      <c r="C64" s="28"/>
      <c r="D64" s="27" t="s">
        <v>649</v>
      </c>
      <c r="E64" s="28" t="s">
        <v>644</v>
      </c>
      <c r="F64" s="205">
        <v>0.2</v>
      </c>
      <c r="G64" s="205"/>
      <c r="H64" s="205"/>
      <c r="I64" s="215"/>
      <c r="J64" s="29">
        <v>38961</v>
      </c>
      <c r="K64" s="29">
        <v>39082</v>
      </c>
      <c r="L64" s="34" t="s">
        <v>832</v>
      </c>
      <c r="M64" s="8"/>
    </row>
    <row r="65" spans="2:13" s="6" customFormat="1" ht="45">
      <c r="B65" s="39"/>
      <c r="C65" s="28"/>
      <c r="D65" s="27" t="s">
        <v>262</v>
      </c>
      <c r="E65" s="28" t="s">
        <v>644</v>
      </c>
      <c r="F65" s="242"/>
      <c r="G65" s="205">
        <v>0.24</v>
      </c>
      <c r="H65" s="205"/>
      <c r="I65" s="215"/>
      <c r="J65" s="29">
        <v>39083</v>
      </c>
      <c r="K65" s="29">
        <v>39431</v>
      </c>
      <c r="L65" s="34" t="s">
        <v>832</v>
      </c>
      <c r="M65" s="8"/>
    </row>
    <row r="66" spans="2:13" s="6" customFormat="1" ht="33.75">
      <c r="B66" s="39"/>
      <c r="C66" s="28"/>
      <c r="D66" s="27" t="s">
        <v>263</v>
      </c>
      <c r="E66" s="28" t="s">
        <v>636</v>
      </c>
      <c r="F66" s="242"/>
      <c r="G66" s="205">
        <v>0.29</v>
      </c>
      <c r="H66" s="205"/>
      <c r="I66" s="215"/>
      <c r="J66" s="29">
        <v>39083</v>
      </c>
      <c r="K66" s="29">
        <v>39263</v>
      </c>
      <c r="L66" s="34" t="s">
        <v>832</v>
      </c>
      <c r="M66" s="8"/>
    </row>
    <row r="67" spans="2:13" s="6" customFormat="1" ht="33.75">
      <c r="B67" s="39"/>
      <c r="C67" s="28"/>
      <c r="D67" s="27" t="s">
        <v>573</v>
      </c>
      <c r="E67" s="34" t="s">
        <v>256</v>
      </c>
      <c r="F67" s="242"/>
      <c r="G67" s="51">
        <v>1.9</v>
      </c>
      <c r="H67" s="51"/>
      <c r="I67" s="218"/>
      <c r="J67" s="29">
        <v>39083</v>
      </c>
      <c r="K67" s="29">
        <v>39447</v>
      </c>
      <c r="L67" s="34" t="s">
        <v>832</v>
      </c>
      <c r="M67" s="8"/>
    </row>
    <row r="68" spans="2:13" s="6" customFormat="1" ht="33.75">
      <c r="B68" s="39"/>
      <c r="C68" s="28"/>
      <c r="D68" s="27" t="s">
        <v>264</v>
      </c>
      <c r="E68" s="34" t="s">
        <v>256</v>
      </c>
      <c r="F68" s="242"/>
      <c r="G68" s="51">
        <v>0.295</v>
      </c>
      <c r="H68" s="51"/>
      <c r="I68" s="218"/>
      <c r="J68" s="29">
        <v>39083</v>
      </c>
      <c r="K68" s="29">
        <v>39447</v>
      </c>
      <c r="L68" s="34" t="s">
        <v>832</v>
      </c>
      <c r="M68" s="8"/>
    </row>
    <row r="69" spans="2:13" s="6" customFormat="1" ht="33.75">
      <c r="B69" s="39"/>
      <c r="C69" s="28"/>
      <c r="D69" s="27" t="s">
        <v>265</v>
      </c>
      <c r="E69" s="34" t="s">
        <v>256</v>
      </c>
      <c r="F69" s="51"/>
      <c r="G69" s="51"/>
      <c r="H69" s="51"/>
      <c r="I69" s="218">
        <v>0.2</v>
      </c>
      <c r="J69" s="29">
        <v>39083</v>
      </c>
      <c r="K69" s="29">
        <v>39447</v>
      </c>
      <c r="L69" s="34" t="s">
        <v>832</v>
      </c>
      <c r="M69" s="8"/>
    </row>
    <row r="70" spans="2:13" s="6" customFormat="1" ht="45">
      <c r="B70" s="39"/>
      <c r="C70" s="28"/>
      <c r="D70" s="28" t="s">
        <v>1018</v>
      </c>
      <c r="E70" s="28" t="s">
        <v>380</v>
      </c>
      <c r="F70" s="242"/>
      <c r="G70" s="205">
        <v>13.446</v>
      </c>
      <c r="H70" s="205"/>
      <c r="I70" s="215"/>
      <c r="J70" s="29">
        <v>39083</v>
      </c>
      <c r="K70" s="29">
        <v>39436</v>
      </c>
      <c r="L70" s="34" t="s">
        <v>832</v>
      </c>
      <c r="M70" s="8"/>
    </row>
    <row r="71" spans="2:13" s="6" customFormat="1" ht="45">
      <c r="B71" s="39"/>
      <c r="C71" s="28"/>
      <c r="D71" s="28" t="s">
        <v>1019</v>
      </c>
      <c r="E71" s="28" t="s">
        <v>380</v>
      </c>
      <c r="F71" s="205"/>
      <c r="G71" s="205"/>
      <c r="H71" s="215">
        <v>0.7</v>
      </c>
      <c r="I71" s="242"/>
      <c r="J71" s="29">
        <v>38718</v>
      </c>
      <c r="K71" s="29">
        <v>39082</v>
      </c>
      <c r="L71" s="34" t="s">
        <v>832</v>
      </c>
      <c r="M71" s="8"/>
    </row>
    <row r="72" spans="2:13" s="6" customFormat="1" ht="45">
      <c r="B72" s="39"/>
      <c r="C72" s="28"/>
      <c r="D72" s="28" t="s">
        <v>1020</v>
      </c>
      <c r="E72" s="28" t="s">
        <v>380</v>
      </c>
      <c r="F72" s="205">
        <v>0.75279</v>
      </c>
      <c r="G72" s="205"/>
      <c r="H72" s="205"/>
      <c r="I72" s="215"/>
      <c r="J72" s="29">
        <v>38930</v>
      </c>
      <c r="K72" s="29">
        <v>39082</v>
      </c>
      <c r="L72" s="34" t="s">
        <v>832</v>
      </c>
      <c r="M72" s="8"/>
    </row>
    <row r="73" spans="2:13" s="6" customFormat="1" ht="45">
      <c r="B73" s="39"/>
      <c r="C73" s="28"/>
      <c r="D73" s="28" t="s">
        <v>1071</v>
      </c>
      <c r="E73" s="28" t="s">
        <v>380</v>
      </c>
      <c r="F73" s="242"/>
      <c r="G73" s="205">
        <v>8.15</v>
      </c>
      <c r="H73" s="205"/>
      <c r="I73" s="215"/>
      <c r="J73" s="29">
        <v>39083</v>
      </c>
      <c r="K73" s="29">
        <v>39436</v>
      </c>
      <c r="L73" s="34" t="s">
        <v>832</v>
      </c>
      <c r="M73" s="8"/>
    </row>
    <row r="74" spans="2:13" s="6" customFormat="1" ht="56.25">
      <c r="B74" s="39"/>
      <c r="C74" s="28"/>
      <c r="D74" s="28" t="s">
        <v>1072</v>
      </c>
      <c r="E74" s="28" t="s">
        <v>380</v>
      </c>
      <c r="F74" s="205">
        <v>1.27</v>
      </c>
      <c r="G74" s="205"/>
      <c r="H74" s="205"/>
      <c r="I74" s="215"/>
      <c r="J74" s="29">
        <v>38961</v>
      </c>
      <c r="K74" s="29">
        <v>39082</v>
      </c>
      <c r="L74" s="34" t="s">
        <v>832</v>
      </c>
      <c r="M74" s="8"/>
    </row>
    <row r="75" spans="2:13" s="6" customFormat="1" ht="56.25">
      <c r="B75" s="39"/>
      <c r="C75" s="28"/>
      <c r="D75" s="28" t="s">
        <v>352</v>
      </c>
      <c r="E75" s="28" t="s">
        <v>380</v>
      </c>
      <c r="F75" s="242"/>
      <c r="G75" s="205">
        <v>0.92</v>
      </c>
      <c r="H75" s="205"/>
      <c r="I75" s="215"/>
      <c r="J75" s="29">
        <v>39083</v>
      </c>
      <c r="K75" s="29">
        <v>39436</v>
      </c>
      <c r="L75" s="34" t="s">
        <v>832</v>
      </c>
      <c r="M75" s="8"/>
    </row>
    <row r="76" spans="2:13" s="6" customFormat="1" ht="102.75" customHeight="1">
      <c r="B76" s="39"/>
      <c r="C76" s="270" t="s">
        <v>1073</v>
      </c>
      <c r="D76" s="270"/>
      <c r="E76" s="28"/>
      <c r="F76" s="205"/>
      <c r="G76" s="205"/>
      <c r="H76" s="205"/>
      <c r="I76" s="215"/>
      <c r="J76" s="29"/>
      <c r="K76" s="29"/>
      <c r="L76" s="262"/>
      <c r="M76" s="8"/>
    </row>
    <row r="77" spans="2:13" s="6" customFormat="1" ht="45">
      <c r="B77" s="39"/>
      <c r="C77" s="28"/>
      <c r="D77" s="27" t="s">
        <v>1074</v>
      </c>
      <c r="E77" s="28" t="s">
        <v>637</v>
      </c>
      <c r="F77" s="205">
        <v>0.24</v>
      </c>
      <c r="G77" s="205"/>
      <c r="H77" s="205"/>
      <c r="I77" s="215"/>
      <c r="J77" s="29">
        <v>38869</v>
      </c>
      <c r="K77" s="29">
        <v>39082</v>
      </c>
      <c r="L77" s="34" t="s">
        <v>832</v>
      </c>
      <c r="M77" s="8"/>
    </row>
    <row r="78" spans="2:13" s="6" customFormat="1" ht="45">
      <c r="B78" s="39"/>
      <c r="C78" s="28"/>
      <c r="D78" s="27" t="s">
        <v>1075</v>
      </c>
      <c r="E78" s="28" t="s">
        <v>637</v>
      </c>
      <c r="F78" s="242"/>
      <c r="G78" s="205">
        <v>0.4</v>
      </c>
      <c r="H78" s="205"/>
      <c r="I78" s="215"/>
      <c r="J78" s="29">
        <v>39083</v>
      </c>
      <c r="K78" s="29">
        <v>39436</v>
      </c>
      <c r="L78" s="34" t="s">
        <v>832</v>
      </c>
      <c r="M78" s="8"/>
    </row>
    <row r="79" spans="2:13" s="6" customFormat="1" ht="33.75">
      <c r="B79" s="39"/>
      <c r="C79" s="28"/>
      <c r="D79" s="27" t="s">
        <v>1076</v>
      </c>
      <c r="E79" s="28" t="s">
        <v>381</v>
      </c>
      <c r="F79" s="205">
        <v>0.14</v>
      </c>
      <c r="G79" s="205"/>
      <c r="H79" s="205"/>
      <c r="I79" s="215"/>
      <c r="J79" s="29">
        <v>38869</v>
      </c>
      <c r="K79" s="29">
        <v>39082</v>
      </c>
      <c r="L79" s="34" t="s">
        <v>832</v>
      </c>
      <c r="M79" s="8"/>
    </row>
    <row r="80" spans="2:13" s="6" customFormat="1" ht="33.75">
      <c r="B80" s="39"/>
      <c r="C80" s="28"/>
      <c r="D80" s="27" t="s">
        <v>1077</v>
      </c>
      <c r="E80" s="28" t="s">
        <v>381</v>
      </c>
      <c r="F80" s="242"/>
      <c r="G80" s="205">
        <v>0.2</v>
      </c>
      <c r="H80" s="205"/>
      <c r="I80" s="215"/>
      <c r="J80" s="29">
        <v>39083</v>
      </c>
      <c r="K80" s="29">
        <v>39436</v>
      </c>
      <c r="L80" s="34" t="s">
        <v>832</v>
      </c>
      <c r="M80" s="8"/>
    </row>
    <row r="81" spans="2:13" s="6" customFormat="1" ht="45">
      <c r="B81" s="39"/>
      <c r="C81" s="28"/>
      <c r="D81" s="27" t="s">
        <v>1078</v>
      </c>
      <c r="E81" s="28" t="s">
        <v>380</v>
      </c>
      <c r="F81" s="205">
        <v>16</v>
      </c>
      <c r="G81" s="205"/>
      <c r="H81" s="205"/>
      <c r="I81" s="215"/>
      <c r="J81" s="29">
        <v>38869</v>
      </c>
      <c r="K81" s="29">
        <v>39082</v>
      </c>
      <c r="L81" s="34" t="s">
        <v>832</v>
      </c>
      <c r="M81" s="8"/>
    </row>
    <row r="82" spans="2:13" s="7" customFormat="1" ht="45">
      <c r="B82" s="39"/>
      <c r="C82" s="28"/>
      <c r="D82" s="27" t="s">
        <v>814</v>
      </c>
      <c r="E82" s="28" t="s">
        <v>380</v>
      </c>
      <c r="F82" s="243"/>
      <c r="G82" s="205">
        <v>11.5</v>
      </c>
      <c r="H82" s="205"/>
      <c r="I82" s="215">
        <v>15</v>
      </c>
      <c r="J82" s="29">
        <v>39083</v>
      </c>
      <c r="K82" s="29">
        <v>39436</v>
      </c>
      <c r="L82" s="34" t="s">
        <v>832</v>
      </c>
      <c r="M82" s="22"/>
    </row>
    <row r="83" spans="2:13" s="6" customFormat="1" ht="56.25">
      <c r="B83" s="39"/>
      <c r="C83" s="28"/>
      <c r="D83" s="27" t="s">
        <v>613</v>
      </c>
      <c r="E83" s="28" t="s">
        <v>644</v>
      </c>
      <c r="F83" s="242"/>
      <c r="G83" s="205">
        <v>1.4</v>
      </c>
      <c r="H83" s="205"/>
      <c r="I83" s="215"/>
      <c r="J83" s="29">
        <v>39083</v>
      </c>
      <c r="K83" s="29">
        <v>39436</v>
      </c>
      <c r="L83" s="34" t="s">
        <v>832</v>
      </c>
      <c r="M83" s="8"/>
    </row>
    <row r="84" spans="2:13" s="6" customFormat="1" ht="45">
      <c r="B84" s="39"/>
      <c r="C84" s="28"/>
      <c r="D84" s="27" t="s">
        <v>704</v>
      </c>
      <c r="E84" s="28" t="s">
        <v>645</v>
      </c>
      <c r="F84" s="205">
        <v>0.4</v>
      </c>
      <c r="G84" s="205"/>
      <c r="H84" s="205"/>
      <c r="I84" s="215"/>
      <c r="J84" s="29">
        <v>38899</v>
      </c>
      <c r="K84" s="29">
        <v>39082</v>
      </c>
      <c r="L84" s="34" t="s">
        <v>832</v>
      </c>
      <c r="M84" s="8"/>
    </row>
    <row r="85" spans="2:13" s="6" customFormat="1" ht="45">
      <c r="B85" s="39"/>
      <c r="C85" s="28"/>
      <c r="D85" s="27" t="s">
        <v>750</v>
      </c>
      <c r="E85" s="28" t="s">
        <v>645</v>
      </c>
      <c r="F85" s="242"/>
      <c r="G85" s="205">
        <v>0.4</v>
      </c>
      <c r="H85" s="205"/>
      <c r="I85" s="215"/>
      <c r="J85" s="29">
        <v>39083</v>
      </c>
      <c r="K85" s="29">
        <v>39436</v>
      </c>
      <c r="L85" s="34" t="s">
        <v>832</v>
      </c>
      <c r="M85" s="8"/>
    </row>
    <row r="86" spans="2:13" s="6" customFormat="1" ht="33.75">
      <c r="B86" s="39"/>
      <c r="C86" s="28"/>
      <c r="D86" s="27" t="s">
        <v>751</v>
      </c>
      <c r="E86" s="28" t="s">
        <v>636</v>
      </c>
      <c r="F86" s="205">
        <v>0.4</v>
      </c>
      <c r="G86" s="205"/>
      <c r="H86" s="205"/>
      <c r="I86" s="215"/>
      <c r="J86" s="29">
        <v>38961</v>
      </c>
      <c r="K86" s="29">
        <v>39082</v>
      </c>
      <c r="L86" s="34" t="s">
        <v>832</v>
      </c>
      <c r="M86" s="8"/>
    </row>
    <row r="87" spans="2:13" s="6" customFormat="1" ht="45">
      <c r="B87" s="39"/>
      <c r="C87" s="28"/>
      <c r="D87" s="27" t="s">
        <v>266</v>
      </c>
      <c r="E87" s="28" t="s">
        <v>636</v>
      </c>
      <c r="F87" s="242"/>
      <c r="G87" s="205">
        <v>0.7</v>
      </c>
      <c r="H87" s="205"/>
      <c r="I87" s="215"/>
      <c r="J87" s="29">
        <v>39083</v>
      </c>
      <c r="K87" s="29">
        <v>39385</v>
      </c>
      <c r="L87" s="34" t="s">
        <v>832</v>
      </c>
      <c r="M87" s="8"/>
    </row>
    <row r="88" spans="2:13" s="6" customFormat="1" ht="56.25">
      <c r="B88" s="39"/>
      <c r="C88" s="28"/>
      <c r="D88" s="27" t="s">
        <v>705</v>
      </c>
      <c r="E88" s="28" t="s">
        <v>13</v>
      </c>
      <c r="F88" s="205">
        <v>2.52</v>
      </c>
      <c r="G88" s="205"/>
      <c r="H88" s="205"/>
      <c r="I88" s="215"/>
      <c r="J88" s="29">
        <v>38930</v>
      </c>
      <c r="K88" s="29">
        <v>39082</v>
      </c>
      <c r="L88" s="34" t="s">
        <v>832</v>
      </c>
      <c r="M88" s="8"/>
    </row>
    <row r="89" spans="2:13" s="6" customFormat="1" ht="56.25">
      <c r="B89" s="39"/>
      <c r="C89" s="28"/>
      <c r="D89" s="27" t="s">
        <v>706</v>
      </c>
      <c r="E89" s="28" t="s">
        <v>13</v>
      </c>
      <c r="F89" s="242"/>
      <c r="G89" s="205">
        <v>0.805</v>
      </c>
      <c r="H89" s="205"/>
      <c r="I89" s="215"/>
      <c r="J89" s="29">
        <v>39083</v>
      </c>
      <c r="K89" s="29">
        <v>39447</v>
      </c>
      <c r="L89" s="28" t="s">
        <v>286</v>
      </c>
      <c r="M89" s="8"/>
    </row>
    <row r="90" spans="2:13" s="6" customFormat="1" ht="56.25">
      <c r="B90" s="39"/>
      <c r="C90" s="28"/>
      <c r="D90" s="27" t="s">
        <v>1198</v>
      </c>
      <c r="E90" s="28" t="s">
        <v>1199</v>
      </c>
      <c r="F90" s="205"/>
      <c r="G90" s="205"/>
      <c r="H90" s="205"/>
      <c r="I90" s="215">
        <v>0.8</v>
      </c>
      <c r="J90" s="29">
        <v>39083</v>
      </c>
      <c r="K90" s="29">
        <v>39447</v>
      </c>
      <c r="L90" s="28" t="s">
        <v>1027</v>
      </c>
      <c r="M90" s="8"/>
    </row>
    <row r="91" spans="2:13" s="6" customFormat="1" ht="56.25">
      <c r="B91" s="39"/>
      <c r="C91" s="28"/>
      <c r="D91" s="27" t="s">
        <v>1220</v>
      </c>
      <c r="E91" s="34" t="s">
        <v>304</v>
      </c>
      <c r="F91" s="242"/>
      <c r="G91" s="205">
        <v>1</v>
      </c>
      <c r="H91" s="205"/>
      <c r="I91" s="215"/>
      <c r="J91" s="29">
        <v>39083</v>
      </c>
      <c r="K91" s="29">
        <v>39447</v>
      </c>
      <c r="L91" s="34" t="s">
        <v>1219</v>
      </c>
      <c r="M91" s="8"/>
    </row>
    <row r="92" spans="2:13" s="6" customFormat="1" ht="56.25">
      <c r="B92" s="39"/>
      <c r="C92" s="28"/>
      <c r="D92" s="27" t="s">
        <v>1221</v>
      </c>
      <c r="E92" s="34" t="s">
        <v>304</v>
      </c>
      <c r="F92" s="242"/>
      <c r="G92" s="205">
        <v>0.44488</v>
      </c>
      <c r="H92" s="205"/>
      <c r="I92" s="215"/>
      <c r="J92" s="29">
        <v>39083</v>
      </c>
      <c r="K92" s="29">
        <v>39447</v>
      </c>
      <c r="L92" s="34" t="s">
        <v>832</v>
      </c>
      <c r="M92" s="8"/>
    </row>
    <row r="93" spans="2:13" s="6" customFormat="1" ht="67.5">
      <c r="B93" s="39"/>
      <c r="C93" s="28"/>
      <c r="D93" s="27" t="s">
        <v>707</v>
      </c>
      <c r="E93" s="34" t="s">
        <v>255</v>
      </c>
      <c r="F93" s="242"/>
      <c r="G93" s="205">
        <v>0.305</v>
      </c>
      <c r="H93" s="205"/>
      <c r="I93" s="215"/>
      <c r="J93" s="29">
        <v>39083</v>
      </c>
      <c r="K93" s="29">
        <v>39447</v>
      </c>
      <c r="L93" s="34" t="s">
        <v>454</v>
      </c>
      <c r="M93" s="8"/>
    </row>
    <row r="94" spans="2:13" s="6" customFormat="1" ht="56.25">
      <c r="B94" s="39"/>
      <c r="C94" s="28"/>
      <c r="D94" s="27" t="s">
        <v>574</v>
      </c>
      <c r="E94" s="34" t="s">
        <v>255</v>
      </c>
      <c r="F94" s="205">
        <v>1.169555</v>
      </c>
      <c r="G94" s="205"/>
      <c r="H94" s="205"/>
      <c r="I94" s="215"/>
      <c r="J94" s="29">
        <v>38869</v>
      </c>
      <c r="K94" s="29">
        <v>39082</v>
      </c>
      <c r="L94" s="34" t="s">
        <v>832</v>
      </c>
      <c r="M94" s="8"/>
    </row>
    <row r="95" spans="2:13" s="6" customFormat="1" ht="56.25">
      <c r="B95" s="39"/>
      <c r="C95" s="28"/>
      <c r="D95" s="27" t="s">
        <v>658</v>
      </c>
      <c r="E95" s="34" t="s">
        <v>255</v>
      </c>
      <c r="F95" s="242"/>
      <c r="G95" s="205">
        <v>0.195</v>
      </c>
      <c r="H95" s="205"/>
      <c r="I95" s="215"/>
      <c r="J95" s="29">
        <v>39083</v>
      </c>
      <c r="K95" s="29">
        <v>39447</v>
      </c>
      <c r="L95" s="34" t="s">
        <v>454</v>
      </c>
      <c r="M95" s="8"/>
    </row>
    <row r="96" spans="2:13" s="6" customFormat="1" ht="81.75" customHeight="1">
      <c r="B96" s="39"/>
      <c r="C96" s="270" t="s">
        <v>470</v>
      </c>
      <c r="D96" s="270"/>
      <c r="E96" s="28"/>
      <c r="F96" s="205"/>
      <c r="G96" s="205"/>
      <c r="H96" s="205"/>
      <c r="I96" s="215"/>
      <c r="J96" s="29"/>
      <c r="K96" s="29"/>
      <c r="L96" s="262"/>
      <c r="M96" s="8"/>
    </row>
    <row r="97" spans="2:13" s="6" customFormat="1" ht="33.75">
      <c r="B97" s="39"/>
      <c r="C97" s="28"/>
      <c r="D97" s="27" t="s">
        <v>815</v>
      </c>
      <c r="E97" s="28" t="s">
        <v>638</v>
      </c>
      <c r="F97" s="205">
        <v>6.5</v>
      </c>
      <c r="G97" s="205"/>
      <c r="H97" s="205"/>
      <c r="I97" s="215"/>
      <c r="J97" s="29">
        <v>38991</v>
      </c>
      <c r="K97" s="29">
        <v>39082</v>
      </c>
      <c r="L97" s="28" t="s">
        <v>58</v>
      </c>
      <c r="M97" s="8"/>
    </row>
    <row r="98" spans="2:13" s="6" customFormat="1" ht="33.75">
      <c r="B98" s="39"/>
      <c r="C98" s="28"/>
      <c r="D98" s="27" t="s">
        <v>1253</v>
      </c>
      <c r="E98" s="28" t="s">
        <v>638</v>
      </c>
      <c r="F98" s="242"/>
      <c r="G98" s="205">
        <v>3.5174155</v>
      </c>
      <c r="H98" s="205"/>
      <c r="I98" s="215"/>
      <c r="J98" s="29">
        <v>39083</v>
      </c>
      <c r="K98" s="29">
        <v>39263</v>
      </c>
      <c r="L98" s="34" t="s">
        <v>832</v>
      </c>
      <c r="M98" s="8"/>
    </row>
    <row r="99" spans="2:13" s="6" customFormat="1" ht="33.75">
      <c r="B99" s="39"/>
      <c r="C99" s="28"/>
      <c r="D99" s="27" t="s">
        <v>1028</v>
      </c>
      <c r="E99" s="28" t="s">
        <v>638</v>
      </c>
      <c r="F99" s="205"/>
      <c r="G99" s="205"/>
      <c r="H99" s="205"/>
      <c r="I99" s="215">
        <v>0.6</v>
      </c>
      <c r="J99" s="29">
        <v>39083</v>
      </c>
      <c r="K99" s="29">
        <v>39447</v>
      </c>
      <c r="L99" s="34" t="s">
        <v>832</v>
      </c>
      <c r="M99" s="8"/>
    </row>
    <row r="100" spans="2:13" s="6" customFormat="1" ht="56.25">
      <c r="B100" s="39"/>
      <c r="C100" s="28"/>
      <c r="D100" s="27" t="s">
        <v>457</v>
      </c>
      <c r="E100" s="28" t="s">
        <v>638</v>
      </c>
      <c r="F100" s="242"/>
      <c r="G100" s="205">
        <v>0.377</v>
      </c>
      <c r="H100" s="205"/>
      <c r="I100" s="215" t="s">
        <v>1281</v>
      </c>
      <c r="J100" s="29">
        <v>39083</v>
      </c>
      <c r="K100" s="29">
        <v>39263</v>
      </c>
      <c r="L100" s="28" t="s">
        <v>1029</v>
      </c>
      <c r="M100" s="8"/>
    </row>
    <row r="101" spans="2:13" s="6" customFormat="1" ht="45">
      <c r="B101" s="39"/>
      <c r="C101" s="28"/>
      <c r="D101" s="27" t="s">
        <v>471</v>
      </c>
      <c r="E101" s="28" t="s">
        <v>638</v>
      </c>
      <c r="F101" s="242"/>
      <c r="G101" s="205">
        <v>0.945</v>
      </c>
      <c r="H101" s="205"/>
      <c r="I101" s="215"/>
      <c r="J101" s="29">
        <v>39083</v>
      </c>
      <c r="K101" s="29">
        <v>39263</v>
      </c>
      <c r="L101" s="28" t="s">
        <v>1030</v>
      </c>
      <c r="M101" s="8"/>
    </row>
    <row r="102" spans="2:13" s="6" customFormat="1" ht="45">
      <c r="B102" s="39"/>
      <c r="C102" s="28"/>
      <c r="D102" s="27" t="s">
        <v>1200</v>
      </c>
      <c r="E102" s="28" t="s">
        <v>638</v>
      </c>
      <c r="F102" s="205"/>
      <c r="G102" s="205"/>
      <c r="H102" s="205"/>
      <c r="I102" s="215">
        <v>0.2</v>
      </c>
      <c r="J102" s="29">
        <v>39234</v>
      </c>
      <c r="K102" s="29">
        <v>39416</v>
      </c>
      <c r="L102" s="28" t="s">
        <v>1280</v>
      </c>
      <c r="M102" s="8"/>
    </row>
    <row r="103" spans="2:13" s="6" customFormat="1" ht="45">
      <c r="B103" s="39"/>
      <c r="C103" s="28"/>
      <c r="D103" s="27" t="s">
        <v>472</v>
      </c>
      <c r="E103" s="28" t="s">
        <v>638</v>
      </c>
      <c r="F103" s="242"/>
      <c r="G103" s="205">
        <v>0.3699</v>
      </c>
      <c r="H103" s="205"/>
      <c r="I103" s="215"/>
      <c r="J103" s="29">
        <v>39083</v>
      </c>
      <c r="K103" s="29">
        <v>39436</v>
      </c>
      <c r="L103" s="28" t="s">
        <v>473</v>
      </c>
      <c r="M103" s="8"/>
    </row>
    <row r="104" spans="2:13" s="6" customFormat="1" ht="78.75">
      <c r="B104" s="39"/>
      <c r="C104" s="28"/>
      <c r="D104" s="27" t="s">
        <v>217</v>
      </c>
      <c r="E104" s="28" t="s">
        <v>638</v>
      </c>
      <c r="F104" s="242"/>
      <c r="G104" s="205">
        <v>0.53224</v>
      </c>
      <c r="H104" s="205"/>
      <c r="I104" s="215" t="s">
        <v>1281</v>
      </c>
      <c r="J104" s="29">
        <v>39083</v>
      </c>
      <c r="K104" s="29">
        <v>39447</v>
      </c>
      <c r="L104" s="34" t="s">
        <v>832</v>
      </c>
      <c r="M104" s="8"/>
    </row>
    <row r="105" spans="2:13" s="6" customFormat="1" ht="45">
      <c r="B105" s="39"/>
      <c r="C105" s="28"/>
      <c r="D105" s="27" t="s">
        <v>354</v>
      </c>
      <c r="E105" s="34" t="s">
        <v>1208</v>
      </c>
      <c r="F105" s="51">
        <v>0.3</v>
      </c>
      <c r="G105" s="51"/>
      <c r="H105" s="51"/>
      <c r="I105" s="218"/>
      <c r="J105" s="29">
        <v>38961</v>
      </c>
      <c r="K105" s="29">
        <v>39082</v>
      </c>
      <c r="L105" s="34" t="s">
        <v>166</v>
      </c>
      <c r="M105" s="8"/>
    </row>
    <row r="106" spans="2:13" s="6" customFormat="1" ht="45">
      <c r="B106" s="39"/>
      <c r="C106" s="28"/>
      <c r="D106" s="27" t="s">
        <v>354</v>
      </c>
      <c r="E106" s="34" t="s">
        <v>1208</v>
      </c>
      <c r="F106" s="242"/>
      <c r="G106" s="51">
        <v>0.7</v>
      </c>
      <c r="H106" s="51"/>
      <c r="I106" s="218"/>
      <c r="J106" s="29">
        <v>39083</v>
      </c>
      <c r="K106" s="29">
        <v>39447</v>
      </c>
      <c r="L106" s="34" t="s">
        <v>166</v>
      </c>
      <c r="M106" s="8"/>
    </row>
    <row r="107" spans="2:13" s="6" customFormat="1" ht="45">
      <c r="B107" s="39"/>
      <c r="C107" s="28"/>
      <c r="D107" s="27" t="s">
        <v>474</v>
      </c>
      <c r="E107" s="34" t="s">
        <v>1208</v>
      </c>
      <c r="F107" s="51">
        <v>0.174</v>
      </c>
      <c r="G107" s="51"/>
      <c r="H107" s="51"/>
      <c r="I107" s="218"/>
      <c r="J107" s="29">
        <v>38961</v>
      </c>
      <c r="K107" s="29">
        <v>39082</v>
      </c>
      <c r="L107" s="34" t="s">
        <v>832</v>
      </c>
      <c r="M107" s="8"/>
    </row>
    <row r="108" spans="2:13" s="6" customFormat="1" ht="45">
      <c r="B108" s="39"/>
      <c r="C108" s="28"/>
      <c r="D108" s="27" t="s">
        <v>475</v>
      </c>
      <c r="E108" s="34" t="s">
        <v>1208</v>
      </c>
      <c r="F108" s="51">
        <v>1.4029</v>
      </c>
      <c r="G108" s="51"/>
      <c r="H108" s="51"/>
      <c r="I108" s="218"/>
      <c r="J108" s="29">
        <v>38961</v>
      </c>
      <c r="K108" s="29">
        <v>39082</v>
      </c>
      <c r="L108" s="34" t="s">
        <v>832</v>
      </c>
      <c r="M108" s="8"/>
    </row>
    <row r="109" spans="2:13" s="6" customFormat="1" ht="45">
      <c r="B109" s="39"/>
      <c r="C109" s="28"/>
      <c r="D109" s="27" t="s">
        <v>476</v>
      </c>
      <c r="E109" s="34" t="s">
        <v>1208</v>
      </c>
      <c r="F109" s="51">
        <v>0.1</v>
      </c>
      <c r="G109" s="51"/>
      <c r="H109" s="51"/>
      <c r="I109" s="218"/>
      <c r="J109" s="29">
        <v>38961</v>
      </c>
      <c r="K109" s="29">
        <v>39082</v>
      </c>
      <c r="L109" s="34" t="s">
        <v>168</v>
      </c>
      <c r="M109" s="8"/>
    </row>
    <row r="110" spans="2:13" s="6" customFormat="1" ht="45">
      <c r="B110" s="39"/>
      <c r="C110" s="28"/>
      <c r="D110" s="27" t="s">
        <v>477</v>
      </c>
      <c r="E110" s="34" t="s">
        <v>1208</v>
      </c>
      <c r="F110" s="242"/>
      <c r="G110" s="51">
        <v>0.0726758</v>
      </c>
      <c r="H110" s="51"/>
      <c r="I110" s="218">
        <v>0.011</v>
      </c>
      <c r="J110" s="29">
        <v>39083</v>
      </c>
      <c r="K110" s="29">
        <v>39447</v>
      </c>
      <c r="L110" s="34" t="s">
        <v>168</v>
      </c>
      <c r="M110" s="8"/>
    </row>
    <row r="111" spans="2:13" s="6" customFormat="1" ht="56.25">
      <c r="B111" s="39"/>
      <c r="C111" s="28"/>
      <c r="D111" s="27" t="s">
        <v>1149</v>
      </c>
      <c r="E111" s="34" t="s">
        <v>1150</v>
      </c>
      <c r="F111" s="242"/>
      <c r="G111" s="205">
        <v>0.2</v>
      </c>
      <c r="H111" s="205"/>
      <c r="I111" s="215"/>
      <c r="J111" s="29">
        <v>39083</v>
      </c>
      <c r="K111" s="29">
        <v>39447</v>
      </c>
      <c r="L111" s="34" t="s">
        <v>830</v>
      </c>
      <c r="M111" s="8"/>
    </row>
    <row r="112" spans="2:13" s="6" customFormat="1" ht="100.5" customHeight="1">
      <c r="B112" s="39"/>
      <c r="C112" s="270" t="s">
        <v>1146</v>
      </c>
      <c r="D112" s="270"/>
      <c r="E112" s="28"/>
      <c r="F112" s="205"/>
      <c r="G112" s="205"/>
      <c r="H112" s="205"/>
      <c r="I112" s="215"/>
      <c r="J112" s="29"/>
      <c r="K112" s="29"/>
      <c r="L112" s="262"/>
      <c r="M112" s="8"/>
    </row>
    <row r="113" spans="2:13" s="6" customFormat="1" ht="45">
      <c r="B113" s="39"/>
      <c r="C113" s="28"/>
      <c r="D113" s="27" t="s">
        <v>1015</v>
      </c>
      <c r="E113" s="34" t="s">
        <v>478</v>
      </c>
      <c r="F113" s="205">
        <v>2.169</v>
      </c>
      <c r="G113" s="205"/>
      <c r="H113" s="205"/>
      <c r="I113" s="215"/>
      <c r="J113" s="40">
        <v>38991</v>
      </c>
      <c r="K113" s="40">
        <v>39082</v>
      </c>
      <c r="L113" s="34" t="s">
        <v>375</v>
      </c>
      <c r="M113" s="8"/>
    </row>
    <row r="114" spans="2:13" s="6" customFormat="1" ht="45">
      <c r="B114" s="39"/>
      <c r="C114" s="28"/>
      <c r="D114" s="27" t="s">
        <v>374</v>
      </c>
      <c r="E114" s="34" t="s">
        <v>478</v>
      </c>
      <c r="F114" s="205">
        <v>1.97847</v>
      </c>
      <c r="G114" s="205"/>
      <c r="H114" s="215">
        <v>0.095</v>
      </c>
      <c r="I114" s="242"/>
      <c r="J114" s="40">
        <v>38899</v>
      </c>
      <c r="K114" s="40">
        <v>39082</v>
      </c>
      <c r="L114" s="34" t="s">
        <v>832</v>
      </c>
      <c r="M114" s="8"/>
    </row>
    <row r="115" spans="2:13" s="6" customFormat="1" ht="45">
      <c r="B115" s="39"/>
      <c r="C115" s="28"/>
      <c r="D115" s="27" t="s">
        <v>374</v>
      </c>
      <c r="E115" s="34" t="s">
        <v>478</v>
      </c>
      <c r="F115" s="244"/>
      <c r="G115" s="244"/>
      <c r="H115" s="215">
        <v>0.75</v>
      </c>
      <c r="I115" s="242"/>
      <c r="J115" s="40">
        <v>38899</v>
      </c>
      <c r="K115" s="40">
        <v>39082</v>
      </c>
      <c r="L115" s="34" t="s">
        <v>832</v>
      </c>
      <c r="M115" s="8"/>
    </row>
    <row r="116" spans="2:13" s="6" customFormat="1" ht="114.75" customHeight="1">
      <c r="B116" s="39"/>
      <c r="C116" s="270" t="s">
        <v>1161</v>
      </c>
      <c r="D116" s="270"/>
      <c r="E116" s="28"/>
      <c r="F116" s="205"/>
      <c r="G116" s="205"/>
      <c r="H116" s="205"/>
      <c r="I116" s="215"/>
      <c r="J116" s="29"/>
      <c r="K116" s="29"/>
      <c r="L116" s="262"/>
      <c r="M116" s="8"/>
    </row>
    <row r="117" spans="2:13" s="6" customFormat="1" ht="33.75">
      <c r="B117" s="39"/>
      <c r="C117" s="28"/>
      <c r="D117" s="38" t="s">
        <v>1147</v>
      </c>
      <c r="E117" s="34" t="s">
        <v>256</v>
      </c>
      <c r="F117" s="242"/>
      <c r="G117" s="210">
        <v>1.425653</v>
      </c>
      <c r="H117" s="210"/>
      <c r="I117" s="217"/>
      <c r="J117" s="29">
        <v>39083</v>
      </c>
      <c r="K117" s="29">
        <v>39447</v>
      </c>
      <c r="L117" s="34" t="s">
        <v>832</v>
      </c>
      <c r="M117" s="8"/>
    </row>
    <row r="118" spans="2:13" s="6" customFormat="1" ht="33.75">
      <c r="B118" s="39"/>
      <c r="C118" s="28"/>
      <c r="D118" s="38" t="s">
        <v>1148</v>
      </c>
      <c r="E118" s="34" t="s">
        <v>256</v>
      </c>
      <c r="F118" s="242"/>
      <c r="G118" s="210">
        <v>0.15</v>
      </c>
      <c r="H118" s="210"/>
      <c r="I118" s="217"/>
      <c r="J118" s="29">
        <v>39083</v>
      </c>
      <c r="K118" s="29">
        <v>39447</v>
      </c>
      <c r="L118" s="34" t="s">
        <v>832</v>
      </c>
      <c r="M118" s="8"/>
    </row>
    <row r="119" spans="2:13" s="6" customFormat="1" ht="33.75">
      <c r="B119" s="39"/>
      <c r="C119" s="28"/>
      <c r="D119" s="38" t="s">
        <v>1147</v>
      </c>
      <c r="E119" s="34" t="s">
        <v>256</v>
      </c>
      <c r="F119" s="210"/>
      <c r="G119" s="210"/>
      <c r="H119" s="210"/>
      <c r="I119" s="217">
        <v>0.1</v>
      </c>
      <c r="J119" s="29">
        <v>39083</v>
      </c>
      <c r="K119" s="29">
        <v>39447</v>
      </c>
      <c r="L119" s="34" t="s">
        <v>832</v>
      </c>
      <c r="M119" s="8"/>
    </row>
    <row r="120" spans="2:13" s="6" customFormat="1" ht="33.75">
      <c r="B120" s="39"/>
      <c r="C120" s="28"/>
      <c r="D120" s="38" t="s">
        <v>1147</v>
      </c>
      <c r="E120" s="34" t="s">
        <v>256</v>
      </c>
      <c r="F120" s="242"/>
      <c r="G120" s="210">
        <v>0.06165</v>
      </c>
      <c r="H120" s="210"/>
      <c r="I120" s="217"/>
      <c r="J120" s="29">
        <v>39083</v>
      </c>
      <c r="K120" s="29">
        <v>39447</v>
      </c>
      <c r="L120" s="42" t="s">
        <v>168</v>
      </c>
      <c r="M120" s="8"/>
    </row>
    <row r="121" spans="2:13" s="6" customFormat="1" ht="67.5">
      <c r="B121" s="39"/>
      <c r="C121" s="28"/>
      <c r="D121" s="27" t="s">
        <v>755</v>
      </c>
      <c r="E121" s="38" t="s">
        <v>1202</v>
      </c>
      <c r="F121" s="210">
        <v>0.777816</v>
      </c>
      <c r="G121" s="210"/>
      <c r="H121" s="210"/>
      <c r="I121" s="217"/>
      <c r="J121" s="35">
        <v>38899</v>
      </c>
      <c r="K121" s="35">
        <v>39082</v>
      </c>
      <c r="L121" s="34" t="s">
        <v>832</v>
      </c>
      <c r="M121" s="8"/>
    </row>
    <row r="122" spans="2:13" s="6" customFormat="1" ht="67.5">
      <c r="B122" s="39"/>
      <c r="C122" s="28"/>
      <c r="D122" s="27" t="s">
        <v>210</v>
      </c>
      <c r="E122" s="38" t="s">
        <v>1202</v>
      </c>
      <c r="F122" s="242"/>
      <c r="G122" s="210">
        <v>33.3438</v>
      </c>
      <c r="H122" s="210"/>
      <c r="I122" s="217"/>
      <c r="J122" s="35">
        <v>39264</v>
      </c>
      <c r="K122" s="35">
        <v>39447</v>
      </c>
      <c r="L122" s="34" t="s">
        <v>832</v>
      </c>
      <c r="M122" s="8"/>
    </row>
    <row r="123" spans="2:13" s="6" customFormat="1" ht="67.5">
      <c r="B123" s="39"/>
      <c r="C123" s="28"/>
      <c r="D123" s="27" t="s">
        <v>754</v>
      </c>
      <c r="E123" s="38" t="s">
        <v>456</v>
      </c>
      <c r="F123" s="242"/>
      <c r="G123" s="212">
        <v>0.026</v>
      </c>
      <c r="H123" s="212"/>
      <c r="I123" s="217">
        <v>0.1</v>
      </c>
      <c r="J123" s="35">
        <v>39083</v>
      </c>
      <c r="K123" s="35">
        <v>39356</v>
      </c>
      <c r="L123" s="34" t="s">
        <v>832</v>
      </c>
      <c r="M123" s="8"/>
    </row>
    <row r="124" spans="2:13" s="6" customFormat="1" ht="90">
      <c r="B124" s="39"/>
      <c r="C124" s="28"/>
      <c r="D124" s="27" t="s">
        <v>1162</v>
      </c>
      <c r="E124" s="38" t="s">
        <v>711</v>
      </c>
      <c r="F124" s="210">
        <v>1</v>
      </c>
      <c r="G124" s="210"/>
      <c r="H124" s="217">
        <v>2.34</v>
      </c>
      <c r="I124" s="242"/>
      <c r="J124" s="33">
        <v>38899</v>
      </c>
      <c r="K124" s="33">
        <v>39082</v>
      </c>
      <c r="L124" s="38" t="s">
        <v>708</v>
      </c>
      <c r="M124" s="8"/>
    </row>
    <row r="125" spans="2:13" s="6" customFormat="1" ht="90">
      <c r="B125" s="39"/>
      <c r="C125" s="28"/>
      <c r="D125" s="38" t="s">
        <v>1162</v>
      </c>
      <c r="E125" s="38" t="s">
        <v>711</v>
      </c>
      <c r="F125" s="242"/>
      <c r="G125" s="210">
        <v>2.37</v>
      </c>
      <c r="H125" s="210"/>
      <c r="I125" s="217"/>
      <c r="J125" s="33">
        <v>39264</v>
      </c>
      <c r="K125" s="33">
        <v>39447</v>
      </c>
      <c r="L125" s="38" t="s">
        <v>708</v>
      </c>
      <c r="M125" s="8"/>
    </row>
    <row r="126" spans="2:13" s="6" customFormat="1" ht="67.5">
      <c r="B126" s="39"/>
      <c r="C126" s="28"/>
      <c r="D126" s="38" t="s">
        <v>229</v>
      </c>
      <c r="E126" s="38" t="s">
        <v>1202</v>
      </c>
      <c r="F126" s="210"/>
      <c r="G126" s="210"/>
      <c r="H126" s="217">
        <v>3.433</v>
      </c>
      <c r="I126" s="242"/>
      <c r="J126" s="33">
        <v>38899</v>
      </c>
      <c r="K126" s="35">
        <v>39082</v>
      </c>
      <c r="L126" s="38" t="s">
        <v>709</v>
      </c>
      <c r="M126" s="8"/>
    </row>
    <row r="127" spans="2:13" s="6" customFormat="1" ht="67.5">
      <c r="B127" s="39"/>
      <c r="C127" s="28"/>
      <c r="D127" s="38" t="s">
        <v>712</v>
      </c>
      <c r="E127" s="38" t="s">
        <v>711</v>
      </c>
      <c r="F127" s="210">
        <v>0.93</v>
      </c>
      <c r="G127" s="210"/>
      <c r="H127" s="210"/>
      <c r="I127" s="219"/>
      <c r="J127" s="33">
        <v>38961</v>
      </c>
      <c r="K127" s="33">
        <v>39082</v>
      </c>
      <c r="L127" s="38" t="s">
        <v>710</v>
      </c>
      <c r="M127" s="8"/>
    </row>
    <row r="128" spans="2:13" s="6" customFormat="1" ht="67.5">
      <c r="B128" s="39"/>
      <c r="C128" s="28"/>
      <c r="D128" s="38" t="s">
        <v>712</v>
      </c>
      <c r="E128" s="38" t="s">
        <v>711</v>
      </c>
      <c r="F128" s="242"/>
      <c r="G128" s="210">
        <v>0.14324787</v>
      </c>
      <c r="H128" s="210"/>
      <c r="I128" s="219"/>
      <c r="J128" s="33">
        <v>39083</v>
      </c>
      <c r="K128" s="33">
        <v>39447</v>
      </c>
      <c r="L128" s="38" t="s">
        <v>710</v>
      </c>
      <c r="M128" s="8"/>
    </row>
    <row r="129" spans="2:13" s="6" customFormat="1" ht="45">
      <c r="B129" s="39"/>
      <c r="C129" s="28"/>
      <c r="D129" s="28" t="s">
        <v>1163</v>
      </c>
      <c r="E129" s="28" t="s">
        <v>803</v>
      </c>
      <c r="F129" s="205">
        <v>2.20716</v>
      </c>
      <c r="G129" s="205"/>
      <c r="H129" s="205"/>
      <c r="I129" s="215"/>
      <c r="J129" s="29">
        <v>38869</v>
      </c>
      <c r="K129" s="29">
        <v>39082</v>
      </c>
      <c r="L129" s="34" t="s">
        <v>832</v>
      </c>
      <c r="M129" s="8"/>
    </row>
    <row r="130" spans="2:13" s="6" customFormat="1" ht="45">
      <c r="B130" s="39"/>
      <c r="C130" s="28"/>
      <c r="D130" s="28" t="s">
        <v>1032</v>
      </c>
      <c r="E130" s="28" t="s">
        <v>803</v>
      </c>
      <c r="F130" s="242"/>
      <c r="G130" s="205">
        <v>0.395</v>
      </c>
      <c r="H130" s="205"/>
      <c r="I130" s="215"/>
      <c r="J130" s="29">
        <v>39083</v>
      </c>
      <c r="K130" s="29">
        <v>39447</v>
      </c>
      <c r="L130" s="34" t="s">
        <v>832</v>
      </c>
      <c r="M130" s="8"/>
    </row>
    <row r="131" spans="2:13" s="6" customFormat="1" ht="90">
      <c r="B131" s="39"/>
      <c r="C131" s="28"/>
      <c r="D131" s="42" t="s">
        <v>450</v>
      </c>
      <c r="E131" s="34" t="s">
        <v>256</v>
      </c>
      <c r="F131" s="242"/>
      <c r="G131" s="210">
        <v>5.893885</v>
      </c>
      <c r="H131" s="210"/>
      <c r="I131" s="217"/>
      <c r="J131" s="29">
        <v>39083</v>
      </c>
      <c r="K131" s="29">
        <v>39447</v>
      </c>
      <c r="L131" s="34" t="s">
        <v>832</v>
      </c>
      <c r="M131" s="8"/>
    </row>
    <row r="132" spans="2:13" s="6" customFormat="1" ht="90">
      <c r="B132" s="39"/>
      <c r="C132" s="28"/>
      <c r="D132" s="42" t="s">
        <v>450</v>
      </c>
      <c r="E132" s="34" t="s">
        <v>256</v>
      </c>
      <c r="F132" s="242"/>
      <c r="G132" s="210">
        <v>0.25</v>
      </c>
      <c r="H132" s="210"/>
      <c r="I132" s="217"/>
      <c r="J132" s="29">
        <v>39083</v>
      </c>
      <c r="K132" s="29">
        <v>39447</v>
      </c>
      <c r="L132" s="34" t="s">
        <v>832</v>
      </c>
      <c r="M132" s="8"/>
    </row>
    <row r="133" spans="2:13" s="6" customFormat="1" ht="90">
      <c r="B133" s="39"/>
      <c r="C133" s="28"/>
      <c r="D133" s="42" t="s">
        <v>450</v>
      </c>
      <c r="E133" s="34" t="s">
        <v>256</v>
      </c>
      <c r="F133" s="210"/>
      <c r="G133" s="210"/>
      <c r="H133" s="210"/>
      <c r="I133" s="217">
        <v>0.2</v>
      </c>
      <c r="J133" s="29">
        <v>39083</v>
      </c>
      <c r="K133" s="29">
        <v>39447</v>
      </c>
      <c r="L133" s="42" t="s">
        <v>1062</v>
      </c>
      <c r="M133" s="8"/>
    </row>
    <row r="134" spans="2:13" s="6" customFormat="1" ht="54" customHeight="1">
      <c r="B134" s="39"/>
      <c r="C134" s="270" t="s">
        <v>458</v>
      </c>
      <c r="D134" s="270"/>
      <c r="E134" s="28"/>
      <c r="F134" s="205"/>
      <c r="G134" s="205"/>
      <c r="H134" s="205"/>
      <c r="I134" s="215"/>
      <c r="J134" s="29"/>
      <c r="K134" s="29"/>
      <c r="L134" s="262"/>
      <c r="M134" s="8"/>
    </row>
    <row r="135" spans="2:13" s="6" customFormat="1" ht="45">
      <c r="B135" s="39"/>
      <c r="C135" s="28"/>
      <c r="D135" s="27" t="s">
        <v>879</v>
      </c>
      <c r="E135" s="34" t="s">
        <v>635</v>
      </c>
      <c r="F135" s="51"/>
      <c r="G135" s="51"/>
      <c r="H135" s="51"/>
      <c r="I135" s="218">
        <v>0.55</v>
      </c>
      <c r="J135" s="29">
        <v>39083</v>
      </c>
      <c r="K135" s="29">
        <v>39447</v>
      </c>
      <c r="L135" s="34" t="s">
        <v>39</v>
      </c>
      <c r="M135" s="8"/>
    </row>
    <row r="136" spans="2:13" s="6" customFormat="1" ht="33.75">
      <c r="B136" s="39"/>
      <c r="C136" s="28"/>
      <c r="D136" s="27" t="s">
        <v>14</v>
      </c>
      <c r="E136" s="34" t="s">
        <v>635</v>
      </c>
      <c r="F136" s="51"/>
      <c r="G136" s="51"/>
      <c r="H136" s="218">
        <v>0.22</v>
      </c>
      <c r="I136" s="242"/>
      <c r="J136" s="29">
        <v>38899</v>
      </c>
      <c r="K136" s="29">
        <v>39082</v>
      </c>
      <c r="L136" s="34" t="s">
        <v>39</v>
      </c>
      <c r="M136" s="8"/>
    </row>
    <row r="137" spans="2:13" s="6" customFormat="1" ht="45">
      <c r="B137" s="39"/>
      <c r="C137" s="28"/>
      <c r="D137" s="27" t="s">
        <v>685</v>
      </c>
      <c r="E137" s="34" t="s">
        <v>804</v>
      </c>
      <c r="F137" s="205">
        <v>6.1</v>
      </c>
      <c r="G137" s="205"/>
      <c r="H137" s="205"/>
      <c r="I137" s="215"/>
      <c r="J137" s="40">
        <v>38899</v>
      </c>
      <c r="K137" s="40">
        <v>39082</v>
      </c>
      <c r="L137" s="263" t="s">
        <v>58</v>
      </c>
      <c r="M137" s="8"/>
    </row>
    <row r="138" spans="2:13" s="6" customFormat="1" ht="45">
      <c r="B138" s="39"/>
      <c r="C138" s="28"/>
      <c r="D138" s="27" t="s">
        <v>686</v>
      </c>
      <c r="E138" s="34" t="s">
        <v>804</v>
      </c>
      <c r="F138" s="242"/>
      <c r="G138" s="210">
        <v>1.44</v>
      </c>
      <c r="H138" s="210"/>
      <c r="I138" s="215"/>
      <c r="J138" s="40">
        <v>39083</v>
      </c>
      <c r="K138" s="40">
        <v>39447</v>
      </c>
      <c r="L138" s="34" t="s">
        <v>376</v>
      </c>
      <c r="M138" s="8"/>
    </row>
    <row r="139" spans="2:13" s="6" customFormat="1" ht="45">
      <c r="B139" s="39"/>
      <c r="C139" s="28"/>
      <c r="D139" s="27" t="s">
        <v>871</v>
      </c>
      <c r="E139" s="34" t="s">
        <v>804</v>
      </c>
      <c r="F139" s="242"/>
      <c r="G139" s="205">
        <v>0.5029262</v>
      </c>
      <c r="H139" s="205"/>
      <c r="I139" s="215"/>
      <c r="J139" s="40">
        <v>39083</v>
      </c>
      <c r="K139" s="40">
        <v>39447</v>
      </c>
      <c r="L139" s="34" t="s">
        <v>168</v>
      </c>
      <c r="M139" s="8"/>
    </row>
    <row r="140" spans="2:13" s="6" customFormat="1" ht="67.5">
      <c r="B140" s="39"/>
      <c r="C140" s="28"/>
      <c r="D140" s="27" t="s">
        <v>15</v>
      </c>
      <c r="E140" s="34" t="s">
        <v>804</v>
      </c>
      <c r="F140" s="205">
        <v>1.5</v>
      </c>
      <c r="G140" s="205"/>
      <c r="H140" s="205"/>
      <c r="I140" s="215"/>
      <c r="J140" s="40">
        <v>38961</v>
      </c>
      <c r="K140" s="40">
        <v>39082</v>
      </c>
      <c r="L140" s="34" t="s">
        <v>375</v>
      </c>
      <c r="M140" s="8"/>
    </row>
    <row r="141" spans="2:13" s="6" customFormat="1" ht="56.25">
      <c r="B141" s="39"/>
      <c r="C141" s="28"/>
      <c r="D141" s="27" t="s">
        <v>1033</v>
      </c>
      <c r="E141" s="34" t="s">
        <v>230</v>
      </c>
      <c r="F141" s="242"/>
      <c r="G141" s="51">
        <v>1.15</v>
      </c>
      <c r="H141" s="51"/>
      <c r="I141" s="218"/>
      <c r="J141" s="29">
        <v>39083</v>
      </c>
      <c r="K141" s="29">
        <v>39447</v>
      </c>
      <c r="L141" s="34" t="s">
        <v>1113</v>
      </c>
      <c r="M141" s="8"/>
    </row>
    <row r="142" spans="2:13" s="6" customFormat="1" ht="56.25">
      <c r="B142" s="39"/>
      <c r="C142" s="28"/>
      <c r="D142" s="27" t="s">
        <v>735</v>
      </c>
      <c r="E142" s="34" t="s">
        <v>230</v>
      </c>
      <c r="F142" s="51">
        <v>1.960055</v>
      </c>
      <c r="G142" s="51"/>
      <c r="H142" s="51"/>
      <c r="I142" s="218"/>
      <c r="J142" s="29">
        <v>38899</v>
      </c>
      <c r="K142" s="29">
        <v>39082</v>
      </c>
      <c r="L142" s="34" t="s">
        <v>376</v>
      </c>
      <c r="M142" s="8"/>
    </row>
    <row r="143" spans="2:13" s="6" customFormat="1" ht="56.25">
      <c r="B143" s="39"/>
      <c r="C143" s="28"/>
      <c r="D143" s="27" t="s">
        <v>805</v>
      </c>
      <c r="E143" s="34" t="s">
        <v>230</v>
      </c>
      <c r="F143" s="51"/>
      <c r="G143" s="51"/>
      <c r="H143" s="218">
        <v>1.57</v>
      </c>
      <c r="I143" s="242"/>
      <c r="J143" s="29">
        <v>38899</v>
      </c>
      <c r="K143" s="29">
        <v>39082</v>
      </c>
      <c r="L143" s="34" t="s">
        <v>376</v>
      </c>
      <c r="M143" s="8"/>
    </row>
    <row r="144" spans="2:13" s="6" customFormat="1" ht="56.25">
      <c r="B144" s="39"/>
      <c r="C144" s="28"/>
      <c r="D144" s="27" t="s">
        <v>736</v>
      </c>
      <c r="E144" s="34" t="s">
        <v>230</v>
      </c>
      <c r="F144" s="242"/>
      <c r="G144" s="51">
        <v>4.55</v>
      </c>
      <c r="H144" s="51"/>
      <c r="I144" s="218"/>
      <c r="J144" s="29">
        <v>39083</v>
      </c>
      <c r="K144" s="29">
        <v>39447</v>
      </c>
      <c r="L144" s="34" t="s">
        <v>376</v>
      </c>
      <c r="M144" s="8"/>
    </row>
    <row r="145" spans="2:13" s="6" customFormat="1" ht="56.25">
      <c r="B145" s="39"/>
      <c r="C145" s="28"/>
      <c r="D145" s="27" t="s">
        <v>806</v>
      </c>
      <c r="E145" s="34" t="s">
        <v>230</v>
      </c>
      <c r="F145" s="242"/>
      <c r="G145" s="51">
        <v>0.4212902</v>
      </c>
      <c r="H145" s="51"/>
      <c r="I145" s="218">
        <v>0.079</v>
      </c>
      <c r="J145" s="29">
        <v>39083</v>
      </c>
      <c r="K145" s="29">
        <v>39447</v>
      </c>
      <c r="L145" s="34" t="s">
        <v>168</v>
      </c>
      <c r="M145" s="8"/>
    </row>
    <row r="146" spans="2:13" s="6" customFormat="1" ht="90">
      <c r="B146" s="39"/>
      <c r="C146" s="28"/>
      <c r="D146" s="27" t="s">
        <v>807</v>
      </c>
      <c r="E146" s="34" t="s">
        <v>808</v>
      </c>
      <c r="F146" s="242"/>
      <c r="G146" s="205">
        <v>0.615</v>
      </c>
      <c r="H146" s="205"/>
      <c r="I146" s="215">
        <v>0.06</v>
      </c>
      <c r="J146" s="29">
        <v>39083</v>
      </c>
      <c r="K146" s="29">
        <v>39447</v>
      </c>
      <c r="L146" s="27" t="s">
        <v>258</v>
      </c>
      <c r="M146" s="8"/>
    </row>
    <row r="147" spans="2:13" s="6" customFormat="1" ht="101.25">
      <c r="B147" s="39"/>
      <c r="C147" s="28"/>
      <c r="D147" s="27" t="s">
        <v>688</v>
      </c>
      <c r="E147" s="34" t="s">
        <v>809</v>
      </c>
      <c r="F147" s="242"/>
      <c r="G147" s="205">
        <v>0.905</v>
      </c>
      <c r="H147" s="205"/>
      <c r="I147" s="215">
        <v>2.9</v>
      </c>
      <c r="J147" s="29">
        <v>39083</v>
      </c>
      <c r="K147" s="29">
        <v>39447</v>
      </c>
      <c r="L147" s="27" t="s">
        <v>258</v>
      </c>
      <c r="M147" s="8"/>
    </row>
    <row r="148" spans="2:13" s="6" customFormat="1" ht="67.5">
      <c r="B148" s="39"/>
      <c r="C148" s="28"/>
      <c r="D148" s="27" t="s">
        <v>211</v>
      </c>
      <c r="E148" s="27" t="s">
        <v>1210</v>
      </c>
      <c r="F148" s="205">
        <v>0.5</v>
      </c>
      <c r="G148" s="205"/>
      <c r="H148" s="215">
        <v>0.06</v>
      </c>
      <c r="I148" s="242"/>
      <c r="J148" s="85">
        <v>38961</v>
      </c>
      <c r="K148" s="85">
        <v>39082</v>
      </c>
      <c r="L148" s="264" t="s">
        <v>376</v>
      </c>
      <c r="M148" s="8"/>
    </row>
    <row r="149" spans="2:13" s="6" customFormat="1" ht="67.5">
      <c r="B149" s="39"/>
      <c r="C149" s="28"/>
      <c r="D149" s="27" t="s">
        <v>211</v>
      </c>
      <c r="E149" s="27" t="s">
        <v>1210</v>
      </c>
      <c r="F149" s="242"/>
      <c r="G149" s="223">
        <v>1.5</v>
      </c>
      <c r="H149" s="223"/>
      <c r="I149" s="215"/>
      <c r="J149" s="85">
        <v>39083</v>
      </c>
      <c r="K149" s="85">
        <v>39447</v>
      </c>
      <c r="L149" s="264" t="s">
        <v>376</v>
      </c>
      <c r="M149" s="8"/>
    </row>
    <row r="150" spans="2:13" s="6" customFormat="1" ht="56.25">
      <c r="B150" s="39"/>
      <c r="C150" s="28"/>
      <c r="D150" s="27" t="s">
        <v>212</v>
      </c>
      <c r="E150" s="27" t="s">
        <v>1210</v>
      </c>
      <c r="F150" s="205">
        <v>0.2</v>
      </c>
      <c r="G150" s="205"/>
      <c r="H150" s="205"/>
      <c r="I150" s="215"/>
      <c r="J150" s="85">
        <v>38961</v>
      </c>
      <c r="K150" s="85">
        <v>39082</v>
      </c>
      <c r="L150" s="264" t="s">
        <v>376</v>
      </c>
      <c r="M150" s="8"/>
    </row>
    <row r="151" spans="2:13" s="6" customFormat="1" ht="56.25">
      <c r="B151" s="39"/>
      <c r="C151" s="28"/>
      <c r="D151" s="27" t="s">
        <v>212</v>
      </c>
      <c r="E151" s="27" t="s">
        <v>1210</v>
      </c>
      <c r="F151" s="242"/>
      <c r="G151" s="205">
        <v>0.8</v>
      </c>
      <c r="H151" s="205"/>
      <c r="I151" s="215"/>
      <c r="J151" s="85">
        <v>39083</v>
      </c>
      <c r="K151" s="85">
        <v>39447</v>
      </c>
      <c r="L151" s="264" t="s">
        <v>376</v>
      </c>
      <c r="M151" s="8"/>
    </row>
    <row r="152" spans="2:13" s="6" customFormat="1" ht="56.25">
      <c r="B152" s="39"/>
      <c r="C152" s="28"/>
      <c r="D152" s="27" t="s">
        <v>213</v>
      </c>
      <c r="E152" s="27" t="s">
        <v>1210</v>
      </c>
      <c r="F152" s="242"/>
      <c r="G152" s="205">
        <v>1.2</v>
      </c>
      <c r="H152" s="205"/>
      <c r="I152" s="215"/>
      <c r="J152" s="85">
        <v>39083</v>
      </c>
      <c r="K152" s="85">
        <v>39447</v>
      </c>
      <c r="L152" s="264" t="s">
        <v>1211</v>
      </c>
      <c r="M152" s="8"/>
    </row>
    <row r="153" spans="2:13" s="6" customFormat="1" ht="138" customHeight="1">
      <c r="B153" s="39"/>
      <c r="C153" s="270" t="s">
        <v>765</v>
      </c>
      <c r="D153" s="270"/>
      <c r="E153" s="28"/>
      <c r="F153" s="205"/>
      <c r="G153" s="205"/>
      <c r="H153" s="205"/>
      <c r="I153" s="215"/>
      <c r="J153" s="29"/>
      <c r="K153" s="29"/>
      <c r="L153" s="262"/>
      <c r="M153" s="8"/>
    </row>
    <row r="154" spans="2:13" s="6" customFormat="1" ht="78.75">
      <c r="B154" s="39"/>
      <c r="C154" s="28"/>
      <c r="D154" s="28" t="s">
        <v>766</v>
      </c>
      <c r="E154" s="28" t="s">
        <v>640</v>
      </c>
      <c r="F154" s="205">
        <v>1</v>
      </c>
      <c r="G154" s="205"/>
      <c r="H154" s="205"/>
      <c r="I154" s="215"/>
      <c r="J154" s="29">
        <v>38869</v>
      </c>
      <c r="K154" s="29">
        <v>39082</v>
      </c>
      <c r="L154" s="28" t="s">
        <v>377</v>
      </c>
      <c r="M154" s="8"/>
    </row>
    <row r="155" spans="2:13" s="6" customFormat="1" ht="33.75">
      <c r="B155" s="39"/>
      <c r="C155" s="28"/>
      <c r="D155" s="28" t="s">
        <v>459</v>
      </c>
      <c r="E155" s="28" t="s">
        <v>638</v>
      </c>
      <c r="F155" s="242"/>
      <c r="G155" s="205">
        <v>0.163865</v>
      </c>
      <c r="H155" s="205"/>
      <c r="I155" s="215"/>
      <c r="J155" s="29">
        <v>39083</v>
      </c>
      <c r="K155" s="29">
        <v>39447</v>
      </c>
      <c r="L155" s="34" t="s">
        <v>376</v>
      </c>
      <c r="M155" s="8"/>
    </row>
    <row r="156" spans="2:13" s="6" customFormat="1" ht="67.5">
      <c r="B156" s="39"/>
      <c r="C156" s="28"/>
      <c r="D156" s="28" t="s">
        <v>460</v>
      </c>
      <c r="E156" s="28" t="s">
        <v>640</v>
      </c>
      <c r="F156" s="242"/>
      <c r="G156" s="205">
        <v>0.59</v>
      </c>
      <c r="H156" s="205"/>
      <c r="I156" s="215"/>
      <c r="J156" s="29">
        <v>39083</v>
      </c>
      <c r="K156" s="29">
        <v>39263</v>
      </c>
      <c r="L156" s="34" t="s">
        <v>832</v>
      </c>
      <c r="M156" s="8"/>
    </row>
    <row r="157" spans="2:13" s="6" customFormat="1" ht="45">
      <c r="B157" s="39"/>
      <c r="C157" s="28"/>
      <c r="D157" s="28" t="s">
        <v>461</v>
      </c>
      <c r="E157" s="28" t="s">
        <v>640</v>
      </c>
      <c r="F157" s="242"/>
      <c r="G157" s="205">
        <v>0.7833</v>
      </c>
      <c r="H157" s="205"/>
      <c r="I157" s="215">
        <v>0.058</v>
      </c>
      <c r="J157" s="29">
        <v>39083</v>
      </c>
      <c r="K157" s="29">
        <v>39447</v>
      </c>
      <c r="L157" s="28" t="s">
        <v>1035</v>
      </c>
      <c r="M157" s="8"/>
    </row>
    <row r="158" spans="2:13" s="6" customFormat="1" ht="93.75" customHeight="1">
      <c r="B158" s="39"/>
      <c r="C158" s="270" t="s">
        <v>756</v>
      </c>
      <c r="D158" s="270"/>
      <c r="E158" s="28"/>
      <c r="F158" s="205"/>
      <c r="G158" s="205"/>
      <c r="H158" s="205"/>
      <c r="I158" s="215"/>
      <c r="J158" s="29"/>
      <c r="K158" s="29"/>
      <c r="L158" s="262"/>
      <c r="M158" s="8"/>
    </row>
    <row r="159" spans="2:13" s="6" customFormat="1" ht="56.25">
      <c r="B159" s="39"/>
      <c r="C159" s="28"/>
      <c r="D159" s="28" t="s">
        <v>231</v>
      </c>
      <c r="E159" s="28" t="s">
        <v>380</v>
      </c>
      <c r="F159" s="205">
        <v>0.1</v>
      </c>
      <c r="G159" s="205"/>
      <c r="H159" s="205"/>
      <c r="I159" s="215"/>
      <c r="J159" s="29">
        <v>38869</v>
      </c>
      <c r="K159" s="29">
        <v>39082</v>
      </c>
      <c r="L159" s="34" t="s">
        <v>832</v>
      </c>
      <c r="M159" s="8"/>
    </row>
    <row r="160" spans="2:13" s="6" customFormat="1" ht="56.25">
      <c r="B160" s="39"/>
      <c r="C160" s="28"/>
      <c r="D160" s="28" t="s">
        <v>462</v>
      </c>
      <c r="E160" s="28" t="s">
        <v>380</v>
      </c>
      <c r="F160" s="242"/>
      <c r="G160" s="205">
        <v>0.18</v>
      </c>
      <c r="H160" s="205"/>
      <c r="I160" s="215"/>
      <c r="J160" s="29">
        <v>39083</v>
      </c>
      <c r="K160" s="29">
        <v>39436</v>
      </c>
      <c r="L160" s="34" t="s">
        <v>832</v>
      </c>
      <c r="M160" s="8"/>
    </row>
    <row r="161" spans="2:13" s="6" customFormat="1" ht="56.25">
      <c r="B161" s="39"/>
      <c r="C161" s="28"/>
      <c r="D161" s="28" t="s">
        <v>614</v>
      </c>
      <c r="E161" s="28" t="s">
        <v>641</v>
      </c>
      <c r="F161" s="242"/>
      <c r="G161" s="205">
        <v>0.25</v>
      </c>
      <c r="H161" s="205"/>
      <c r="I161" s="215"/>
      <c r="J161" s="29">
        <v>39083</v>
      </c>
      <c r="K161" s="29">
        <v>39447</v>
      </c>
      <c r="L161" s="34" t="s">
        <v>832</v>
      </c>
      <c r="M161" s="8"/>
    </row>
    <row r="162" spans="2:13" s="6" customFormat="1" ht="45">
      <c r="B162" s="39"/>
      <c r="C162" s="28"/>
      <c r="D162" s="28" t="s">
        <v>1215</v>
      </c>
      <c r="E162" s="28" t="s">
        <v>636</v>
      </c>
      <c r="F162" s="205">
        <v>1.089306</v>
      </c>
      <c r="G162" s="205"/>
      <c r="H162" s="205"/>
      <c r="I162" s="215"/>
      <c r="J162" s="29">
        <v>38930</v>
      </c>
      <c r="K162" s="29">
        <v>39082</v>
      </c>
      <c r="L162" s="34" t="s">
        <v>832</v>
      </c>
      <c r="M162" s="8"/>
    </row>
    <row r="163" spans="2:13" s="6" customFormat="1" ht="33.75">
      <c r="B163" s="39"/>
      <c r="C163" s="28"/>
      <c r="D163" s="28" t="s">
        <v>1216</v>
      </c>
      <c r="E163" s="28" t="s">
        <v>642</v>
      </c>
      <c r="F163" s="205">
        <v>0.935</v>
      </c>
      <c r="G163" s="205"/>
      <c r="H163" s="215">
        <v>0.04</v>
      </c>
      <c r="I163" s="242"/>
      <c r="J163" s="29">
        <v>38899</v>
      </c>
      <c r="K163" s="29">
        <v>39082</v>
      </c>
      <c r="L163" s="34" t="s">
        <v>832</v>
      </c>
      <c r="M163" s="8"/>
    </row>
    <row r="164" spans="2:13" s="6" customFormat="1" ht="67.5">
      <c r="B164" s="39"/>
      <c r="C164" s="28"/>
      <c r="D164" s="28" t="s">
        <v>837</v>
      </c>
      <c r="E164" s="34" t="s">
        <v>635</v>
      </c>
      <c r="F164" s="242"/>
      <c r="G164" s="51">
        <v>24.137993</v>
      </c>
      <c r="H164" s="51"/>
      <c r="I164" s="218"/>
      <c r="J164" s="29">
        <v>39083</v>
      </c>
      <c r="K164" s="29">
        <v>39447</v>
      </c>
      <c r="L164" s="34" t="s">
        <v>832</v>
      </c>
      <c r="M164" s="8"/>
    </row>
    <row r="165" spans="2:13" s="6" customFormat="1" ht="67.5">
      <c r="B165" s="39"/>
      <c r="C165" s="28"/>
      <c r="D165" s="28" t="s">
        <v>1153</v>
      </c>
      <c r="E165" s="34" t="s">
        <v>635</v>
      </c>
      <c r="F165" s="51">
        <v>0.3</v>
      </c>
      <c r="G165" s="51"/>
      <c r="H165" s="51"/>
      <c r="I165" s="218"/>
      <c r="J165" s="29">
        <v>38899</v>
      </c>
      <c r="K165" s="29">
        <v>39082</v>
      </c>
      <c r="L165" s="34" t="s">
        <v>832</v>
      </c>
      <c r="M165" s="8"/>
    </row>
    <row r="166" spans="2:13" s="6" customFormat="1" ht="67.5">
      <c r="B166" s="39"/>
      <c r="C166" s="28"/>
      <c r="D166" s="28" t="s">
        <v>554</v>
      </c>
      <c r="E166" s="34" t="s">
        <v>635</v>
      </c>
      <c r="F166" s="242"/>
      <c r="G166" s="51">
        <v>0.4</v>
      </c>
      <c r="H166" s="51"/>
      <c r="I166" s="218"/>
      <c r="J166" s="29">
        <v>39083</v>
      </c>
      <c r="K166" s="29">
        <v>39436</v>
      </c>
      <c r="L166" s="34" t="s">
        <v>832</v>
      </c>
      <c r="M166" s="8"/>
    </row>
    <row r="167" spans="2:13" s="6" customFormat="1" ht="56.25">
      <c r="B167" s="39"/>
      <c r="C167" s="28"/>
      <c r="D167" s="28" t="s">
        <v>1034</v>
      </c>
      <c r="E167" s="34" t="s">
        <v>1150</v>
      </c>
      <c r="F167" s="205">
        <v>0.093726</v>
      </c>
      <c r="G167" s="205"/>
      <c r="H167" s="205"/>
      <c r="I167" s="215"/>
      <c r="J167" s="29">
        <v>38899</v>
      </c>
      <c r="K167" s="29">
        <v>39082</v>
      </c>
      <c r="L167" s="34" t="s">
        <v>832</v>
      </c>
      <c r="M167" s="8"/>
    </row>
    <row r="168" spans="2:13" s="6" customFormat="1" ht="56.25">
      <c r="B168" s="39"/>
      <c r="C168" s="28"/>
      <c r="D168" s="28" t="s">
        <v>810</v>
      </c>
      <c r="E168" s="34" t="s">
        <v>1150</v>
      </c>
      <c r="F168" s="205">
        <v>7.6</v>
      </c>
      <c r="G168" s="205"/>
      <c r="H168" s="205"/>
      <c r="I168" s="215"/>
      <c r="J168" s="29">
        <v>38899</v>
      </c>
      <c r="K168" s="29">
        <v>39082</v>
      </c>
      <c r="L168" s="34" t="s">
        <v>58</v>
      </c>
      <c r="M168" s="8"/>
    </row>
    <row r="169" spans="2:13" s="6" customFormat="1" ht="56.25">
      <c r="B169" s="39"/>
      <c r="C169" s="28"/>
      <c r="D169" s="28" t="s">
        <v>810</v>
      </c>
      <c r="E169" s="34" t="s">
        <v>1150</v>
      </c>
      <c r="F169" s="205"/>
      <c r="G169" s="205"/>
      <c r="H169" s="205"/>
      <c r="I169" s="215"/>
      <c r="J169" s="29">
        <v>39083</v>
      </c>
      <c r="K169" s="29">
        <v>39263</v>
      </c>
      <c r="L169" s="34" t="s">
        <v>832</v>
      </c>
      <c r="M169" s="8"/>
    </row>
    <row r="170" spans="2:13" s="6" customFormat="1" ht="56.25">
      <c r="B170" s="39"/>
      <c r="C170" s="28"/>
      <c r="D170" s="27" t="s">
        <v>747</v>
      </c>
      <c r="E170" s="34" t="s">
        <v>1150</v>
      </c>
      <c r="F170" s="205">
        <v>0.1638</v>
      </c>
      <c r="G170" s="205"/>
      <c r="H170" s="205"/>
      <c r="I170" s="215"/>
      <c r="J170" s="29">
        <v>38899</v>
      </c>
      <c r="K170" s="29">
        <v>39082</v>
      </c>
      <c r="L170" s="34" t="s">
        <v>832</v>
      </c>
      <c r="M170" s="8"/>
    </row>
    <row r="171" spans="2:13" s="6" customFormat="1" ht="56.25">
      <c r="B171" s="39"/>
      <c r="C171" s="28"/>
      <c r="D171" s="27" t="s">
        <v>653</v>
      </c>
      <c r="E171" s="34" t="s">
        <v>1150</v>
      </c>
      <c r="F171" s="205">
        <v>1</v>
      </c>
      <c r="G171" s="205"/>
      <c r="H171" s="205"/>
      <c r="I171" s="215"/>
      <c r="J171" s="29">
        <v>38899</v>
      </c>
      <c r="K171" s="29">
        <v>39082</v>
      </c>
      <c r="L171" s="34" t="s">
        <v>451</v>
      </c>
      <c r="M171" s="8"/>
    </row>
    <row r="172" spans="2:13" s="6" customFormat="1" ht="56.25">
      <c r="B172" s="39"/>
      <c r="C172" s="28"/>
      <c r="D172" s="27" t="s">
        <v>463</v>
      </c>
      <c r="E172" s="34" t="s">
        <v>1150</v>
      </c>
      <c r="F172" s="205">
        <v>0.12902</v>
      </c>
      <c r="G172" s="205"/>
      <c r="H172" s="205"/>
      <c r="I172" s="215"/>
      <c r="J172" s="29">
        <v>38899</v>
      </c>
      <c r="K172" s="29">
        <v>39082</v>
      </c>
      <c r="L172" s="34" t="s">
        <v>832</v>
      </c>
      <c r="M172" s="8"/>
    </row>
    <row r="173" spans="2:13" s="6" customFormat="1" ht="56.25">
      <c r="B173" s="39"/>
      <c r="C173" s="28"/>
      <c r="D173" s="27" t="s">
        <v>464</v>
      </c>
      <c r="E173" s="34" t="s">
        <v>1150</v>
      </c>
      <c r="F173" s="242"/>
      <c r="G173" s="205">
        <v>0.135087</v>
      </c>
      <c r="H173" s="205"/>
      <c r="I173" s="215"/>
      <c r="J173" s="29">
        <v>39083</v>
      </c>
      <c r="K173" s="29">
        <v>39447</v>
      </c>
      <c r="L173" s="34" t="s">
        <v>832</v>
      </c>
      <c r="M173" s="8"/>
    </row>
    <row r="174" spans="2:13" s="6" customFormat="1" ht="56.25">
      <c r="B174" s="39"/>
      <c r="C174" s="28"/>
      <c r="D174" s="27" t="s">
        <v>752</v>
      </c>
      <c r="E174" s="34" t="s">
        <v>1150</v>
      </c>
      <c r="F174" s="205"/>
      <c r="G174" s="205"/>
      <c r="H174" s="215">
        <v>1.076</v>
      </c>
      <c r="I174" s="242"/>
      <c r="J174" s="29">
        <v>38899</v>
      </c>
      <c r="K174" s="29">
        <v>39082</v>
      </c>
      <c r="L174" s="34" t="s">
        <v>452</v>
      </c>
      <c r="M174" s="8"/>
    </row>
    <row r="175" spans="2:13" s="6" customFormat="1" ht="45">
      <c r="B175" s="39"/>
      <c r="C175" s="28"/>
      <c r="D175" s="37" t="s">
        <v>891</v>
      </c>
      <c r="E175" s="34" t="s">
        <v>379</v>
      </c>
      <c r="F175" s="51">
        <v>0.354666</v>
      </c>
      <c r="G175" s="51"/>
      <c r="H175" s="51"/>
      <c r="I175" s="218"/>
      <c r="J175" s="29">
        <v>38930</v>
      </c>
      <c r="K175" s="29">
        <v>39082</v>
      </c>
      <c r="L175" s="34" t="s">
        <v>832</v>
      </c>
      <c r="M175" s="8"/>
    </row>
    <row r="176" spans="2:13" s="6" customFormat="1" ht="45">
      <c r="B176" s="39"/>
      <c r="C176" s="28"/>
      <c r="D176" s="37" t="s">
        <v>892</v>
      </c>
      <c r="E176" s="34" t="s">
        <v>379</v>
      </c>
      <c r="F176" s="242"/>
      <c r="G176" s="51">
        <v>2.71</v>
      </c>
      <c r="H176" s="51"/>
      <c r="I176" s="218">
        <v>0.15</v>
      </c>
      <c r="J176" s="29">
        <v>39083</v>
      </c>
      <c r="K176" s="29">
        <v>39447</v>
      </c>
      <c r="L176" s="34" t="s">
        <v>832</v>
      </c>
      <c r="M176" s="8"/>
    </row>
    <row r="177" spans="2:13" s="6" customFormat="1" ht="45">
      <c r="B177" s="39"/>
      <c r="C177" s="28"/>
      <c r="D177" s="37" t="s">
        <v>753</v>
      </c>
      <c r="E177" s="34" t="s">
        <v>379</v>
      </c>
      <c r="F177" s="51"/>
      <c r="G177" s="51"/>
      <c r="H177" s="218">
        <v>7.096</v>
      </c>
      <c r="I177" s="242"/>
      <c r="J177" s="29">
        <v>38899</v>
      </c>
      <c r="K177" s="29">
        <v>39082</v>
      </c>
      <c r="L177" s="34" t="s">
        <v>832</v>
      </c>
      <c r="M177" s="8"/>
    </row>
    <row r="178" spans="2:13" s="6" customFormat="1" ht="33.75">
      <c r="B178" s="39"/>
      <c r="C178" s="28"/>
      <c r="D178" s="37" t="s">
        <v>881</v>
      </c>
      <c r="E178" s="34" t="s">
        <v>880</v>
      </c>
      <c r="F178" s="51"/>
      <c r="G178" s="51"/>
      <c r="H178" s="51"/>
      <c r="I178" s="218">
        <v>0.5</v>
      </c>
      <c r="J178" s="29">
        <v>39083</v>
      </c>
      <c r="K178" s="29">
        <v>39447</v>
      </c>
      <c r="L178" s="34" t="s">
        <v>832</v>
      </c>
      <c r="M178" s="8"/>
    </row>
    <row r="179" spans="2:13" s="6" customFormat="1" ht="146.25">
      <c r="B179" s="39"/>
      <c r="C179" s="28"/>
      <c r="D179" s="38" t="s">
        <v>218</v>
      </c>
      <c r="E179" s="34" t="s">
        <v>767</v>
      </c>
      <c r="F179" s="205"/>
      <c r="G179" s="205"/>
      <c r="H179" s="205"/>
      <c r="I179" s="215">
        <v>2</v>
      </c>
      <c r="J179" s="29">
        <v>39083</v>
      </c>
      <c r="K179" s="29">
        <v>39447</v>
      </c>
      <c r="L179" s="34" t="s">
        <v>832</v>
      </c>
      <c r="M179" s="8"/>
    </row>
    <row r="180" spans="2:13" s="6" customFormat="1" ht="45">
      <c r="B180" s="39"/>
      <c r="C180" s="28"/>
      <c r="D180" s="27" t="s">
        <v>232</v>
      </c>
      <c r="E180" s="34" t="s">
        <v>713</v>
      </c>
      <c r="F180" s="205">
        <v>0.3</v>
      </c>
      <c r="G180" s="205"/>
      <c r="H180" s="205"/>
      <c r="I180" s="215"/>
      <c r="J180" s="29">
        <v>38869</v>
      </c>
      <c r="K180" s="29">
        <v>39082</v>
      </c>
      <c r="L180" s="34" t="s">
        <v>376</v>
      </c>
      <c r="M180" s="8"/>
    </row>
    <row r="181" spans="2:13" s="6" customFormat="1" ht="45">
      <c r="B181" s="39"/>
      <c r="C181" s="28"/>
      <c r="D181" s="27" t="s">
        <v>597</v>
      </c>
      <c r="E181" s="34" t="s">
        <v>713</v>
      </c>
      <c r="F181" s="242"/>
      <c r="G181" s="205">
        <v>0.05317804</v>
      </c>
      <c r="H181" s="205"/>
      <c r="I181" s="215"/>
      <c r="J181" s="29">
        <v>39083</v>
      </c>
      <c r="K181" s="29">
        <v>39447</v>
      </c>
      <c r="L181" s="34" t="s">
        <v>376</v>
      </c>
      <c r="M181" s="8"/>
    </row>
    <row r="182" spans="2:13" s="6" customFormat="1" ht="45">
      <c r="B182" s="39"/>
      <c r="C182" s="28"/>
      <c r="D182" s="27" t="s">
        <v>977</v>
      </c>
      <c r="E182" s="34" t="s">
        <v>358</v>
      </c>
      <c r="F182" s="205">
        <v>1.138153</v>
      </c>
      <c r="G182" s="205"/>
      <c r="H182" s="205"/>
      <c r="I182" s="215"/>
      <c r="J182" s="29">
        <v>38899</v>
      </c>
      <c r="K182" s="29">
        <v>39082</v>
      </c>
      <c r="L182" s="34" t="s">
        <v>832</v>
      </c>
      <c r="M182" s="8"/>
    </row>
    <row r="183" spans="2:13" s="6" customFormat="1" ht="45">
      <c r="B183" s="39"/>
      <c r="C183" s="28"/>
      <c r="D183" s="27" t="s">
        <v>977</v>
      </c>
      <c r="E183" s="34" t="s">
        <v>358</v>
      </c>
      <c r="F183" s="205">
        <v>0.1</v>
      </c>
      <c r="G183" s="205"/>
      <c r="H183" s="205"/>
      <c r="I183" s="215"/>
      <c r="J183" s="29">
        <v>38899</v>
      </c>
      <c r="K183" s="29">
        <v>39082</v>
      </c>
      <c r="L183" s="34" t="s">
        <v>832</v>
      </c>
      <c r="M183" s="8"/>
    </row>
    <row r="184" spans="2:13" s="6" customFormat="1" ht="45">
      <c r="B184" s="39"/>
      <c r="C184" s="28"/>
      <c r="D184" s="27" t="s">
        <v>977</v>
      </c>
      <c r="E184" s="34" t="s">
        <v>358</v>
      </c>
      <c r="F184" s="242"/>
      <c r="G184" s="205">
        <v>0.97</v>
      </c>
      <c r="H184" s="205"/>
      <c r="I184" s="215">
        <v>0.2</v>
      </c>
      <c r="J184" s="29">
        <v>39083</v>
      </c>
      <c r="K184" s="29">
        <v>39447</v>
      </c>
      <c r="L184" s="34" t="s">
        <v>832</v>
      </c>
      <c r="M184" s="8"/>
    </row>
    <row r="185" spans="2:13" s="6" customFormat="1" ht="45">
      <c r="B185" s="39"/>
      <c r="C185" s="28"/>
      <c r="D185" s="27" t="s">
        <v>977</v>
      </c>
      <c r="E185" s="34" t="s">
        <v>358</v>
      </c>
      <c r="F185" s="242"/>
      <c r="G185" s="205">
        <v>0.205</v>
      </c>
      <c r="H185" s="205"/>
      <c r="I185" s="215"/>
      <c r="J185" s="29">
        <v>39083</v>
      </c>
      <c r="K185" s="29">
        <v>39447</v>
      </c>
      <c r="L185" s="34" t="s">
        <v>832</v>
      </c>
      <c r="M185" s="8"/>
    </row>
    <row r="186" spans="2:13" s="6" customFormat="1" ht="22.5">
      <c r="B186" s="39"/>
      <c r="C186" s="28"/>
      <c r="D186" s="27" t="s">
        <v>598</v>
      </c>
      <c r="E186" s="28" t="s">
        <v>639</v>
      </c>
      <c r="F186" s="205">
        <v>4.290905</v>
      </c>
      <c r="G186" s="205"/>
      <c r="H186" s="205"/>
      <c r="I186" s="215"/>
      <c r="J186" s="29">
        <v>38899</v>
      </c>
      <c r="K186" s="29">
        <v>39082</v>
      </c>
      <c r="L186" s="34" t="s">
        <v>58</v>
      </c>
      <c r="M186" s="8"/>
    </row>
    <row r="187" spans="2:13" s="6" customFormat="1" ht="33.75">
      <c r="B187" s="39"/>
      <c r="C187" s="28"/>
      <c r="D187" s="27" t="s">
        <v>599</v>
      </c>
      <c r="E187" s="28" t="s">
        <v>639</v>
      </c>
      <c r="F187" s="205"/>
      <c r="G187" s="205"/>
      <c r="H187" s="205"/>
      <c r="I187" s="215"/>
      <c r="J187" s="29">
        <v>39083</v>
      </c>
      <c r="K187" s="29">
        <v>39263</v>
      </c>
      <c r="L187" s="34" t="s">
        <v>832</v>
      </c>
      <c r="M187" s="8"/>
    </row>
    <row r="188" spans="2:13" s="6" customFormat="1" ht="33.75">
      <c r="B188" s="39"/>
      <c r="C188" s="28"/>
      <c r="D188" s="27" t="s">
        <v>600</v>
      </c>
      <c r="E188" s="28" t="s">
        <v>639</v>
      </c>
      <c r="F188" s="205"/>
      <c r="G188" s="205"/>
      <c r="H188" s="205"/>
      <c r="I188" s="215">
        <v>0.2</v>
      </c>
      <c r="J188" s="29">
        <v>39083</v>
      </c>
      <c r="K188" s="29">
        <v>39436</v>
      </c>
      <c r="L188" s="34" t="s">
        <v>832</v>
      </c>
      <c r="M188" s="8"/>
    </row>
    <row r="189" spans="2:13" s="6" customFormat="1" ht="33.75">
      <c r="B189" s="39"/>
      <c r="C189" s="28"/>
      <c r="D189" s="27" t="s">
        <v>560</v>
      </c>
      <c r="E189" s="28" t="s">
        <v>639</v>
      </c>
      <c r="F189" s="205">
        <v>0.4</v>
      </c>
      <c r="G189" s="205"/>
      <c r="H189" s="205"/>
      <c r="I189" s="215"/>
      <c r="J189" s="29">
        <v>38899</v>
      </c>
      <c r="K189" s="29">
        <v>39082</v>
      </c>
      <c r="L189" s="34" t="s">
        <v>832</v>
      </c>
      <c r="M189" s="8"/>
    </row>
    <row r="190" spans="2:13" s="6" customFormat="1" ht="33.75">
      <c r="B190" s="39"/>
      <c r="C190" s="28"/>
      <c r="D190" s="27" t="s">
        <v>601</v>
      </c>
      <c r="E190" s="28" t="s">
        <v>639</v>
      </c>
      <c r="F190" s="242"/>
      <c r="G190" s="205">
        <v>0.61</v>
      </c>
      <c r="H190" s="205"/>
      <c r="I190" s="215"/>
      <c r="J190" s="29">
        <v>39083</v>
      </c>
      <c r="K190" s="29">
        <v>39436</v>
      </c>
      <c r="L190" s="34" t="s">
        <v>832</v>
      </c>
      <c r="M190" s="8"/>
    </row>
    <row r="191" spans="2:13" s="6" customFormat="1" ht="45">
      <c r="B191" s="39"/>
      <c r="C191" s="28"/>
      <c r="D191" s="27" t="s">
        <v>893</v>
      </c>
      <c r="E191" s="34" t="s">
        <v>380</v>
      </c>
      <c r="F191" s="51">
        <v>3.495</v>
      </c>
      <c r="G191" s="51"/>
      <c r="H191" s="51"/>
      <c r="I191" s="218"/>
      <c r="J191" s="29">
        <v>38899</v>
      </c>
      <c r="K191" s="29">
        <v>39082</v>
      </c>
      <c r="L191" s="34" t="s">
        <v>832</v>
      </c>
      <c r="M191" s="8"/>
    </row>
    <row r="192" spans="2:13" s="6" customFormat="1" ht="45">
      <c r="B192" s="39"/>
      <c r="C192" s="28"/>
      <c r="D192" s="27" t="s">
        <v>894</v>
      </c>
      <c r="E192" s="34" t="s">
        <v>380</v>
      </c>
      <c r="F192" s="242"/>
      <c r="G192" s="51">
        <v>3.5174155</v>
      </c>
      <c r="H192" s="51"/>
      <c r="I192" s="218"/>
      <c r="J192" s="29">
        <v>39083</v>
      </c>
      <c r="K192" s="29">
        <v>39447</v>
      </c>
      <c r="L192" s="34" t="s">
        <v>832</v>
      </c>
      <c r="M192" s="8"/>
    </row>
    <row r="193" spans="2:13" s="6" customFormat="1" ht="45">
      <c r="B193" s="39"/>
      <c r="C193" s="28"/>
      <c r="D193" s="27" t="s">
        <v>602</v>
      </c>
      <c r="E193" s="34" t="s">
        <v>380</v>
      </c>
      <c r="F193" s="51">
        <v>1.09648</v>
      </c>
      <c r="G193" s="51"/>
      <c r="H193" s="51"/>
      <c r="I193" s="218"/>
      <c r="J193" s="29">
        <v>38961</v>
      </c>
      <c r="K193" s="29">
        <v>39082</v>
      </c>
      <c r="L193" s="34" t="s">
        <v>832</v>
      </c>
      <c r="M193" s="8"/>
    </row>
    <row r="194" spans="2:13" s="6" customFormat="1" ht="155.25" customHeight="1">
      <c r="B194" s="39"/>
      <c r="C194" s="270" t="s">
        <v>542</v>
      </c>
      <c r="D194" s="270"/>
      <c r="E194" s="28"/>
      <c r="F194" s="205"/>
      <c r="G194" s="205"/>
      <c r="H194" s="205"/>
      <c r="I194" s="215"/>
      <c r="J194" s="29"/>
      <c r="K194" s="29"/>
      <c r="L194" s="262"/>
      <c r="M194" s="8"/>
    </row>
    <row r="195" spans="2:13" s="6" customFormat="1" ht="45">
      <c r="B195" s="39"/>
      <c r="C195" s="28"/>
      <c r="D195" s="27" t="s">
        <v>687</v>
      </c>
      <c r="E195" s="34" t="s">
        <v>643</v>
      </c>
      <c r="F195" s="242"/>
      <c r="G195" s="205">
        <v>2.522943</v>
      </c>
      <c r="H195" s="205"/>
      <c r="I195" s="215">
        <v>1.5</v>
      </c>
      <c r="J195" s="29">
        <v>39083</v>
      </c>
      <c r="K195" s="29">
        <v>39447</v>
      </c>
      <c r="L195" s="34" t="s">
        <v>832</v>
      </c>
      <c r="M195" s="8"/>
    </row>
    <row r="196" spans="2:13" s="6" customFormat="1" ht="67.5">
      <c r="B196" s="39"/>
      <c r="C196" s="28"/>
      <c r="D196" s="27" t="s">
        <v>930</v>
      </c>
      <c r="E196" s="34" t="s">
        <v>380</v>
      </c>
      <c r="F196" s="51">
        <v>1</v>
      </c>
      <c r="G196" s="51"/>
      <c r="H196" s="51"/>
      <c r="I196" s="215"/>
      <c r="J196" s="29">
        <v>38961</v>
      </c>
      <c r="K196" s="29">
        <v>39082</v>
      </c>
      <c r="L196" s="34" t="s">
        <v>832</v>
      </c>
      <c r="M196" s="8"/>
    </row>
    <row r="197" spans="2:13" s="6" customFormat="1" ht="78.75">
      <c r="B197" s="39"/>
      <c r="C197" s="28"/>
      <c r="D197" s="27" t="s">
        <v>816</v>
      </c>
      <c r="E197" s="34" t="s">
        <v>380</v>
      </c>
      <c r="F197" s="242"/>
      <c r="G197" s="51">
        <v>1.99</v>
      </c>
      <c r="H197" s="51"/>
      <c r="I197" s="215">
        <v>0.12</v>
      </c>
      <c r="J197" s="29">
        <v>39083</v>
      </c>
      <c r="K197" s="29">
        <v>39436</v>
      </c>
      <c r="L197" s="34" t="s">
        <v>832</v>
      </c>
      <c r="M197" s="8"/>
    </row>
    <row r="198" spans="2:13" s="6" customFormat="1" ht="78.75">
      <c r="B198" s="39"/>
      <c r="C198" s="28"/>
      <c r="D198" s="27" t="s">
        <v>817</v>
      </c>
      <c r="E198" s="34" t="s">
        <v>380</v>
      </c>
      <c r="F198" s="51">
        <v>2</v>
      </c>
      <c r="G198" s="51"/>
      <c r="H198" s="51"/>
      <c r="I198" s="215"/>
      <c r="J198" s="29">
        <v>38961</v>
      </c>
      <c r="K198" s="29">
        <v>39082</v>
      </c>
      <c r="L198" s="34" t="s">
        <v>832</v>
      </c>
      <c r="M198" s="8"/>
    </row>
    <row r="199" spans="2:13" s="6" customFormat="1" ht="78.75">
      <c r="B199" s="39"/>
      <c r="C199" s="28"/>
      <c r="D199" s="27" t="s">
        <v>818</v>
      </c>
      <c r="E199" s="34" t="s">
        <v>380</v>
      </c>
      <c r="F199" s="242"/>
      <c r="G199" s="205">
        <v>1.6</v>
      </c>
      <c r="H199" s="205"/>
      <c r="I199" s="215"/>
      <c r="J199" s="29">
        <v>39083</v>
      </c>
      <c r="K199" s="29">
        <v>39263</v>
      </c>
      <c r="L199" s="34" t="s">
        <v>832</v>
      </c>
      <c r="M199" s="8"/>
    </row>
    <row r="200" spans="2:13" s="6" customFormat="1" ht="33.75">
      <c r="B200" s="39"/>
      <c r="C200" s="28"/>
      <c r="D200" s="27" t="s">
        <v>245</v>
      </c>
      <c r="E200" s="34" t="s">
        <v>382</v>
      </c>
      <c r="F200" s="205">
        <v>0.2</v>
      </c>
      <c r="G200" s="205"/>
      <c r="H200" s="205"/>
      <c r="I200" s="215"/>
      <c r="J200" s="29">
        <v>38961</v>
      </c>
      <c r="K200" s="29">
        <v>39082</v>
      </c>
      <c r="L200" s="34" t="s">
        <v>832</v>
      </c>
      <c r="M200" s="8"/>
    </row>
    <row r="201" spans="2:13" s="6" customFormat="1" ht="33.75">
      <c r="B201" s="39"/>
      <c r="C201" s="28"/>
      <c r="D201" s="27" t="s">
        <v>246</v>
      </c>
      <c r="E201" s="34" t="s">
        <v>382</v>
      </c>
      <c r="F201" s="242"/>
      <c r="G201" s="205">
        <v>0.25</v>
      </c>
      <c r="H201" s="205"/>
      <c r="I201" s="215"/>
      <c r="J201" s="29">
        <v>39083</v>
      </c>
      <c r="K201" s="29">
        <v>39436</v>
      </c>
      <c r="L201" s="34" t="s">
        <v>832</v>
      </c>
      <c r="M201" s="8"/>
    </row>
    <row r="202" spans="2:13" s="6" customFormat="1" ht="56.25">
      <c r="B202" s="39"/>
      <c r="C202" s="28"/>
      <c r="D202" s="27" t="s">
        <v>247</v>
      </c>
      <c r="E202" s="34" t="s">
        <v>632</v>
      </c>
      <c r="F202" s="205">
        <v>0.6</v>
      </c>
      <c r="G202" s="205"/>
      <c r="H202" s="205"/>
      <c r="I202" s="215"/>
      <c r="J202" s="29">
        <v>38899</v>
      </c>
      <c r="K202" s="29">
        <v>39082</v>
      </c>
      <c r="L202" s="34" t="s">
        <v>832</v>
      </c>
      <c r="M202" s="8"/>
    </row>
    <row r="203" spans="2:13" s="6" customFormat="1" ht="56.25">
      <c r="B203" s="39"/>
      <c r="C203" s="28"/>
      <c r="D203" s="27" t="s">
        <v>248</v>
      </c>
      <c r="E203" s="34" t="s">
        <v>632</v>
      </c>
      <c r="F203" s="242"/>
      <c r="G203" s="205">
        <v>0.445</v>
      </c>
      <c r="H203" s="205"/>
      <c r="I203" s="215"/>
      <c r="J203" s="29">
        <v>39083</v>
      </c>
      <c r="K203" s="29">
        <v>39263</v>
      </c>
      <c r="L203" s="34" t="s">
        <v>832</v>
      </c>
      <c r="M203" s="8"/>
    </row>
    <row r="204" spans="2:13" s="6" customFormat="1" ht="78.75">
      <c r="B204" s="39"/>
      <c r="C204" s="28"/>
      <c r="D204" s="27" t="s">
        <v>402</v>
      </c>
      <c r="E204" s="34" t="s">
        <v>380</v>
      </c>
      <c r="F204" s="51">
        <v>0.23</v>
      </c>
      <c r="G204" s="51"/>
      <c r="H204" s="215">
        <v>0.86</v>
      </c>
      <c r="I204" s="242"/>
      <c r="J204" s="29">
        <v>38869</v>
      </c>
      <c r="K204" s="29">
        <v>39082</v>
      </c>
      <c r="L204" s="34" t="s">
        <v>832</v>
      </c>
      <c r="M204" s="8"/>
    </row>
    <row r="205" spans="2:13" s="6" customFormat="1" ht="78.75">
      <c r="B205" s="39"/>
      <c r="C205" s="28"/>
      <c r="D205" s="27" t="s">
        <v>861</v>
      </c>
      <c r="E205" s="34" t="s">
        <v>380</v>
      </c>
      <c r="F205" s="51"/>
      <c r="G205" s="51"/>
      <c r="H205" s="51"/>
      <c r="I205" s="215">
        <v>1</v>
      </c>
      <c r="J205" s="29">
        <v>39083</v>
      </c>
      <c r="K205" s="29">
        <v>39436</v>
      </c>
      <c r="L205" s="34" t="s">
        <v>832</v>
      </c>
      <c r="M205" s="8"/>
    </row>
    <row r="206" spans="2:13" s="6" customFormat="1" ht="69" customHeight="1">
      <c r="B206" s="39"/>
      <c r="C206" s="270" t="s">
        <v>513</v>
      </c>
      <c r="D206" s="270"/>
      <c r="E206" s="28"/>
      <c r="F206" s="205"/>
      <c r="G206" s="205"/>
      <c r="H206" s="205"/>
      <c r="I206" s="215"/>
      <c r="J206" s="29"/>
      <c r="K206" s="29"/>
      <c r="L206" s="262"/>
      <c r="M206" s="8"/>
    </row>
    <row r="207" spans="2:13" s="6" customFormat="1" ht="56.25">
      <c r="B207" s="39"/>
      <c r="C207" s="28"/>
      <c r="D207" s="27" t="s">
        <v>862</v>
      </c>
      <c r="E207" s="34" t="s">
        <v>823</v>
      </c>
      <c r="F207" s="242"/>
      <c r="G207" s="205">
        <v>2.397731</v>
      </c>
      <c r="H207" s="205"/>
      <c r="I207" s="215"/>
      <c r="J207" s="29">
        <v>39083</v>
      </c>
      <c r="K207" s="29">
        <v>39447</v>
      </c>
      <c r="L207" s="34" t="s">
        <v>832</v>
      </c>
      <c r="M207" s="8"/>
    </row>
    <row r="208" spans="2:13" s="6" customFormat="1" ht="45">
      <c r="B208" s="39"/>
      <c r="C208" s="28"/>
      <c r="D208" s="27" t="s">
        <v>219</v>
      </c>
      <c r="E208" s="34" t="s">
        <v>823</v>
      </c>
      <c r="F208" s="242"/>
      <c r="G208" s="205">
        <v>6.095</v>
      </c>
      <c r="H208" s="205"/>
      <c r="I208" s="215"/>
      <c r="J208" s="29">
        <v>39083</v>
      </c>
      <c r="K208" s="29">
        <v>39447</v>
      </c>
      <c r="L208" s="34" t="s">
        <v>832</v>
      </c>
      <c r="M208" s="8"/>
    </row>
    <row r="209" spans="2:13" s="6" customFormat="1" ht="33.75">
      <c r="B209" s="39"/>
      <c r="C209" s="28"/>
      <c r="D209" s="27" t="s">
        <v>882</v>
      </c>
      <c r="E209" s="34" t="s">
        <v>823</v>
      </c>
      <c r="F209" s="205"/>
      <c r="G209" s="205"/>
      <c r="H209" s="205"/>
      <c r="I209" s="215">
        <v>0.1</v>
      </c>
      <c r="J209" s="29">
        <v>39083</v>
      </c>
      <c r="K209" s="29">
        <v>39447</v>
      </c>
      <c r="L209" s="34" t="s">
        <v>832</v>
      </c>
      <c r="M209" s="8"/>
    </row>
    <row r="210" spans="2:13" s="6" customFormat="1" ht="56.25">
      <c r="B210" s="39"/>
      <c r="C210" s="28"/>
      <c r="D210" s="27" t="s">
        <v>824</v>
      </c>
      <c r="E210" s="34" t="s">
        <v>823</v>
      </c>
      <c r="F210" s="242"/>
      <c r="G210" s="205">
        <v>0.36988027</v>
      </c>
      <c r="H210" s="205"/>
      <c r="I210" s="215"/>
      <c r="J210" s="29">
        <v>39083</v>
      </c>
      <c r="K210" s="29">
        <v>39447</v>
      </c>
      <c r="L210" s="34" t="s">
        <v>257</v>
      </c>
      <c r="M210" s="8"/>
    </row>
    <row r="211" spans="2:13" s="6" customFormat="1" ht="103.5" customHeight="1">
      <c r="B211" s="39"/>
      <c r="C211" s="270" t="s">
        <v>978</v>
      </c>
      <c r="D211" s="270"/>
      <c r="E211" s="28"/>
      <c r="F211" s="205"/>
      <c r="G211" s="205"/>
      <c r="H211" s="205"/>
      <c r="I211" s="215"/>
      <c r="J211" s="29"/>
      <c r="K211" s="29"/>
      <c r="L211" s="262"/>
      <c r="M211" s="8"/>
    </row>
    <row r="212" spans="2:13" s="6" customFormat="1" ht="90">
      <c r="B212" s="39"/>
      <c r="C212" s="28"/>
      <c r="D212" s="27" t="s">
        <v>646</v>
      </c>
      <c r="E212" s="34" t="s">
        <v>478</v>
      </c>
      <c r="F212" s="205">
        <v>5.317095</v>
      </c>
      <c r="G212" s="205"/>
      <c r="H212" s="215">
        <v>0.083</v>
      </c>
      <c r="I212" s="242"/>
      <c r="J212" s="40">
        <v>38899</v>
      </c>
      <c r="K212" s="40">
        <v>39082</v>
      </c>
      <c r="L212" s="34" t="s">
        <v>58</v>
      </c>
      <c r="M212" s="8"/>
    </row>
    <row r="213" spans="2:13" s="6" customFormat="1" ht="90">
      <c r="B213" s="39"/>
      <c r="C213" s="28"/>
      <c r="D213" s="27" t="s">
        <v>1026</v>
      </c>
      <c r="E213" s="34" t="s">
        <v>478</v>
      </c>
      <c r="F213" s="205">
        <v>0.91</v>
      </c>
      <c r="G213" s="205"/>
      <c r="H213" s="205"/>
      <c r="I213" s="215"/>
      <c r="J213" s="40">
        <v>38869</v>
      </c>
      <c r="K213" s="40">
        <v>39082</v>
      </c>
      <c r="L213" s="34" t="s">
        <v>376</v>
      </c>
      <c r="M213" s="8"/>
    </row>
    <row r="214" spans="2:13" s="6" customFormat="1" ht="112.5">
      <c r="B214" s="39"/>
      <c r="C214" s="28"/>
      <c r="D214" s="27" t="s">
        <v>582</v>
      </c>
      <c r="E214" s="34" t="s">
        <v>478</v>
      </c>
      <c r="F214" s="205">
        <v>0.5</v>
      </c>
      <c r="G214" s="205"/>
      <c r="H214" s="205"/>
      <c r="I214" s="215"/>
      <c r="J214" s="40">
        <v>38899</v>
      </c>
      <c r="K214" s="40">
        <v>39082</v>
      </c>
      <c r="L214" s="34" t="s">
        <v>168</v>
      </c>
      <c r="M214" s="8"/>
    </row>
    <row r="215" spans="2:12" ht="90">
      <c r="B215" s="46"/>
      <c r="C215" s="27"/>
      <c r="D215" s="27" t="s">
        <v>646</v>
      </c>
      <c r="E215" s="34" t="s">
        <v>478</v>
      </c>
      <c r="F215" s="205"/>
      <c r="G215" s="205"/>
      <c r="H215" s="205"/>
      <c r="I215" s="215"/>
      <c r="J215" s="29">
        <v>39083</v>
      </c>
      <c r="K215" s="29">
        <v>39263</v>
      </c>
      <c r="L215" s="34" t="s">
        <v>376</v>
      </c>
    </row>
    <row r="216" spans="2:13" s="6" customFormat="1" ht="90">
      <c r="B216" s="39"/>
      <c r="C216" s="28"/>
      <c r="D216" s="27" t="s">
        <v>1026</v>
      </c>
      <c r="E216" s="34" t="s">
        <v>478</v>
      </c>
      <c r="F216" s="242"/>
      <c r="G216" s="205">
        <v>6.982</v>
      </c>
      <c r="H216" s="205"/>
      <c r="I216" s="215">
        <v>0.25</v>
      </c>
      <c r="J216" s="40">
        <v>39083</v>
      </c>
      <c r="K216" s="40">
        <v>39447</v>
      </c>
      <c r="L216" s="34" t="s">
        <v>376</v>
      </c>
      <c r="M216" s="8"/>
    </row>
    <row r="217" spans="2:13" s="6" customFormat="1" ht="101.25">
      <c r="B217" s="39"/>
      <c r="C217" s="28"/>
      <c r="D217" s="38" t="s">
        <v>979</v>
      </c>
      <c r="E217" s="34" t="s">
        <v>809</v>
      </c>
      <c r="F217" s="242"/>
      <c r="G217" s="205">
        <v>0.59</v>
      </c>
      <c r="H217" s="205"/>
      <c r="I217" s="215"/>
      <c r="J217" s="29">
        <v>39083</v>
      </c>
      <c r="K217" s="29">
        <v>39447</v>
      </c>
      <c r="L217" s="27" t="s">
        <v>258</v>
      </c>
      <c r="M217" s="8"/>
    </row>
    <row r="218" spans="2:13" s="6" customFormat="1" ht="131.25" customHeight="1">
      <c r="B218" s="39"/>
      <c r="C218" s="270" t="s">
        <v>980</v>
      </c>
      <c r="D218" s="270"/>
      <c r="E218" s="28"/>
      <c r="F218" s="205"/>
      <c r="G218" s="205"/>
      <c r="H218" s="205"/>
      <c r="I218" s="215"/>
      <c r="J218" s="29"/>
      <c r="K218" s="29"/>
      <c r="L218" s="262"/>
      <c r="M218" s="8"/>
    </row>
    <row r="219" spans="2:13" s="6" customFormat="1" ht="56.25">
      <c r="B219" s="39"/>
      <c r="C219" s="28"/>
      <c r="D219" s="27" t="s">
        <v>1286</v>
      </c>
      <c r="E219" s="34" t="s">
        <v>635</v>
      </c>
      <c r="F219" s="51">
        <v>0.4</v>
      </c>
      <c r="G219" s="51"/>
      <c r="H219" s="51"/>
      <c r="I219" s="218"/>
      <c r="J219" s="29">
        <v>38899</v>
      </c>
      <c r="K219" s="29">
        <v>39082</v>
      </c>
      <c r="L219" s="28" t="s">
        <v>356</v>
      </c>
      <c r="M219" s="8"/>
    </row>
    <row r="220" spans="2:13" s="6" customFormat="1" ht="56.25">
      <c r="B220" s="39"/>
      <c r="C220" s="28"/>
      <c r="D220" s="27" t="s">
        <v>40</v>
      </c>
      <c r="E220" s="34" t="s">
        <v>635</v>
      </c>
      <c r="F220" s="242"/>
      <c r="G220" s="51">
        <v>0.1659324</v>
      </c>
      <c r="H220" s="51"/>
      <c r="I220" s="218">
        <v>0.031</v>
      </c>
      <c r="J220" s="29">
        <v>39083</v>
      </c>
      <c r="K220" s="29">
        <v>39436</v>
      </c>
      <c r="L220" s="28" t="s">
        <v>356</v>
      </c>
      <c r="M220" s="8"/>
    </row>
    <row r="221" spans="2:13" s="6" customFormat="1" ht="67.5">
      <c r="B221" s="39"/>
      <c r="C221" s="28"/>
      <c r="D221" s="37" t="s">
        <v>1287</v>
      </c>
      <c r="E221" s="34" t="s">
        <v>642</v>
      </c>
      <c r="F221" s="242"/>
      <c r="G221" s="51">
        <v>0.48</v>
      </c>
      <c r="H221" s="51"/>
      <c r="I221" s="218">
        <v>0.06</v>
      </c>
      <c r="J221" s="29">
        <v>39083</v>
      </c>
      <c r="K221" s="29">
        <v>39447</v>
      </c>
      <c r="L221" s="28" t="s">
        <v>356</v>
      </c>
      <c r="M221" s="8"/>
    </row>
    <row r="222" spans="2:13" s="6" customFormat="1" ht="45">
      <c r="B222" s="39"/>
      <c r="C222" s="28"/>
      <c r="D222" s="27" t="s">
        <v>793</v>
      </c>
      <c r="E222" s="28" t="s">
        <v>381</v>
      </c>
      <c r="F222" s="205">
        <v>0.4</v>
      </c>
      <c r="G222" s="205"/>
      <c r="H222" s="205"/>
      <c r="I222" s="215"/>
      <c r="J222" s="29">
        <v>38869</v>
      </c>
      <c r="K222" s="29">
        <v>39082</v>
      </c>
      <c r="L222" s="28" t="s">
        <v>356</v>
      </c>
      <c r="M222" s="8"/>
    </row>
    <row r="223" spans="2:13" s="6" customFormat="1" ht="45">
      <c r="B223" s="39"/>
      <c r="C223" s="28"/>
      <c r="D223" s="27" t="s">
        <v>793</v>
      </c>
      <c r="E223" s="28" t="s">
        <v>381</v>
      </c>
      <c r="F223" s="242"/>
      <c r="G223" s="205">
        <v>0.8145</v>
      </c>
      <c r="H223" s="205"/>
      <c r="I223" s="215">
        <v>0.02</v>
      </c>
      <c r="J223" s="29">
        <v>39083</v>
      </c>
      <c r="K223" s="29">
        <v>39436</v>
      </c>
      <c r="L223" s="28" t="s">
        <v>356</v>
      </c>
      <c r="M223" s="8"/>
    </row>
    <row r="224" spans="2:13" s="6" customFormat="1" ht="56.25">
      <c r="B224" s="39"/>
      <c r="C224" s="28"/>
      <c r="D224" s="27" t="s">
        <v>561</v>
      </c>
      <c r="E224" s="34" t="s">
        <v>1150</v>
      </c>
      <c r="F224" s="205">
        <v>0.3</v>
      </c>
      <c r="G224" s="205"/>
      <c r="H224" s="205"/>
      <c r="I224" s="215"/>
      <c r="J224" s="29">
        <v>38899</v>
      </c>
      <c r="K224" s="29">
        <v>39082</v>
      </c>
      <c r="L224" s="34" t="s">
        <v>404</v>
      </c>
      <c r="M224" s="8"/>
    </row>
    <row r="225" spans="2:13" s="6" customFormat="1" ht="123.75">
      <c r="B225" s="39"/>
      <c r="C225" s="28"/>
      <c r="D225" s="38" t="s">
        <v>972</v>
      </c>
      <c r="E225" s="34" t="s">
        <v>808</v>
      </c>
      <c r="F225" s="242"/>
      <c r="G225" s="205">
        <v>0.324</v>
      </c>
      <c r="H225" s="205"/>
      <c r="I225" s="215">
        <v>0.28</v>
      </c>
      <c r="J225" s="29">
        <v>39083</v>
      </c>
      <c r="K225" s="29">
        <v>39447</v>
      </c>
      <c r="L225" s="27" t="s">
        <v>1079</v>
      </c>
      <c r="M225" s="8"/>
    </row>
    <row r="226" spans="2:13" s="6" customFormat="1" ht="78.75">
      <c r="B226" s="39"/>
      <c r="C226" s="28"/>
      <c r="D226" s="27" t="s">
        <v>1123</v>
      </c>
      <c r="E226" s="34" t="s">
        <v>809</v>
      </c>
      <c r="F226" s="242"/>
      <c r="G226" s="205">
        <v>0.12325561</v>
      </c>
      <c r="H226" s="205"/>
      <c r="I226" s="215"/>
      <c r="J226" s="29">
        <v>39083</v>
      </c>
      <c r="K226" s="29">
        <v>39447</v>
      </c>
      <c r="L226" s="27" t="s">
        <v>258</v>
      </c>
      <c r="M226" s="8"/>
    </row>
    <row r="227" spans="2:13" s="6" customFormat="1" ht="101.25">
      <c r="B227" s="39"/>
      <c r="C227" s="28"/>
      <c r="D227" s="28" t="s">
        <v>118</v>
      </c>
      <c r="E227" s="34" t="s">
        <v>255</v>
      </c>
      <c r="F227" s="242"/>
      <c r="G227" s="205">
        <v>0.213</v>
      </c>
      <c r="H227" s="205"/>
      <c r="I227" s="215"/>
      <c r="J227" s="29">
        <v>39264</v>
      </c>
      <c r="K227" s="29">
        <v>39447</v>
      </c>
      <c r="L227" s="34" t="s">
        <v>700</v>
      </c>
      <c r="M227" s="8"/>
    </row>
    <row r="228" spans="2:13" s="6" customFormat="1" ht="30" customHeight="1">
      <c r="B228" s="39"/>
      <c r="C228" s="270" t="s">
        <v>981</v>
      </c>
      <c r="D228" s="270"/>
      <c r="E228" s="28"/>
      <c r="F228" s="205"/>
      <c r="G228" s="205"/>
      <c r="H228" s="205"/>
      <c r="I228" s="215"/>
      <c r="J228" s="29"/>
      <c r="K228" s="29"/>
      <c r="L228" s="262"/>
      <c r="M228" s="8"/>
    </row>
    <row r="229" spans="2:13" s="21" customFormat="1" ht="45">
      <c r="B229" s="39"/>
      <c r="C229" s="39"/>
      <c r="D229" s="27" t="s">
        <v>1063</v>
      </c>
      <c r="E229" s="28" t="s">
        <v>701</v>
      </c>
      <c r="F229" s="205"/>
      <c r="G229" s="205"/>
      <c r="H229" s="205"/>
      <c r="I229" s="215"/>
      <c r="J229" s="29">
        <v>38857</v>
      </c>
      <c r="K229" s="29">
        <v>38898</v>
      </c>
      <c r="L229" s="28" t="s">
        <v>1137</v>
      </c>
      <c r="M229" s="22" t="s">
        <v>1206</v>
      </c>
    </row>
    <row r="230" spans="2:13" s="6" customFormat="1" ht="45">
      <c r="B230" s="297"/>
      <c r="C230" s="297"/>
      <c r="D230" s="27" t="s">
        <v>1064</v>
      </c>
      <c r="E230" s="28" t="s">
        <v>701</v>
      </c>
      <c r="F230" s="205"/>
      <c r="G230" s="205"/>
      <c r="H230" s="205"/>
      <c r="I230" s="215"/>
      <c r="J230" s="29">
        <v>39083</v>
      </c>
      <c r="K230" s="29">
        <v>39417</v>
      </c>
      <c r="L230" s="28" t="s">
        <v>1138</v>
      </c>
      <c r="M230" s="10" t="s">
        <v>1206</v>
      </c>
    </row>
    <row r="231" spans="2:13" s="6" customFormat="1" ht="106.5" customHeight="1">
      <c r="B231" s="287" t="s">
        <v>772</v>
      </c>
      <c r="C231" s="287"/>
      <c r="D231" s="287"/>
      <c r="E231" s="45"/>
      <c r="F231" s="205"/>
      <c r="G231" s="205"/>
      <c r="H231" s="205"/>
      <c r="I231" s="215"/>
      <c r="J231" s="122"/>
      <c r="K231" s="29"/>
      <c r="L231" s="261"/>
      <c r="M231" s="11"/>
    </row>
    <row r="232" spans="2:12" ht="210" customHeight="1">
      <c r="B232" s="46"/>
      <c r="C232" s="287" t="s">
        <v>659</v>
      </c>
      <c r="D232" s="287"/>
      <c r="E232" s="45"/>
      <c r="F232" s="213"/>
      <c r="G232" s="213"/>
      <c r="H232" s="213"/>
      <c r="I232" s="215"/>
      <c r="J232" s="29"/>
      <c r="K232" s="29"/>
      <c r="L232" s="261"/>
    </row>
    <row r="233" spans="2:12" ht="56.25">
      <c r="B233" s="46"/>
      <c r="C233" s="46"/>
      <c r="D233" s="28" t="s">
        <v>1103</v>
      </c>
      <c r="E233" s="34" t="s">
        <v>660</v>
      </c>
      <c r="F233" s="205">
        <v>0.15</v>
      </c>
      <c r="G233" s="205"/>
      <c r="H233" s="215">
        <v>0.085</v>
      </c>
      <c r="I233" s="265"/>
      <c r="J233" s="29">
        <v>38890</v>
      </c>
      <c r="K233" s="29">
        <v>39082</v>
      </c>
      <c r="L233" s="34" t="s">
        <v>616</v>
      </c>
    </row>
    <row r="234" spans="2:12" ht="56.25">
      <c r="B234" s="46"/>
      <c r="C234" s="46"/>
      <c r="D234" s="28" t="s">
        <v>1104</v>
      </c>
      <c r="E234" s="34" t="s">
        <v>660</v>
      </c>
      <c r="F234" s="245"/>
      <c r="G234" s="205">
        <v>0.2</v>
      </c>
      <c r="H234" s="205"/>
      <c r="I234" s="215">
        <v>0.09</v>
      </c>
      <c r="J234" s="29">
        <v>39083</v>
      </c>
      <c r="K234" s="29">
        <v>39447</v>
      </c>
      <c r="L234" s="34" t="s">
        <v>616</v>
      </c>
    </row>
    <row r="235" spans="2:12" ht="56.25">
      <c r="B235" s="46"/>
      <c r="C235" s="46"/>
      <c r="D235" s="28" t="s">
        <v>1070</v>
      </c>
      <c r="E235" s="34" t="s">
        <v>660</v>
      </c>
      <c r="F235" s="205">
        <v>0.1</v>
      </c>
      <c r="G235" s="205"/>
      <c r="H235" s="205"/>
      <c r="I235" s="215"/>
      <c r="J235" s="29">
        <v>38890</v>
      </c>
      <c r="K235" s="29">
        <v>39082</v>
      </c>
      <c r="L235" s="34" t="s">
        <v>356</v>
      </c>
    </row>
    <row r="236" spans="2:12" ht="56.25">
      <c r="B236" s="46"/>
      <c r="C236" s="46"/>
      <c r="D236" s="28" t="s">
        <v>1023</v>
      </c>
      <c r="E236" s="34" t="s">
        <v>660</v>
      </c>
      <c r="F236" s="245"/>
      <c r="G236" s="205">
        <v>0.1233</v>
      </c>
      <c r="H236" s="205"/>
      <c r="I236" s="215"/>
      <c r="J236" s="29">
        <v>39083</v>
      </c>
      <c r="K236" s="29">
        <v>39447</v>
      </c>
      <c r="L236" s="34" t="s">
        <v>356</v>
      </c>
    </row>
    <row r="237" spans="2:12" ht="56.25">
      <c r="B237" s="46"/>
      <c r="C237" s="46"/>
      <c r="D237" s="28" t="s">
        <v>249</v>
      </c>
      <c r="E237" s="34" t="s">
        <v>661</v>
      </c>
      <c r="F237" s="205"/>
      <c r="G237" s="205"/>
      <c r="H237" s="215">
        <v>0.2</v>
      </c>
      <c r="I237" s="265"/>
      <c r="J237" s="29">
        <v>38890</v>
      </c>
      <c r="K237" s="29">
        <v>39082</v>
      </c>
      <c r="L237" s="34" t="s">
        <v>616</v>
      </c>
    </row>
    <row r="238" spans="2:12" ht="56.25">
      <c r="B238" s="46"/>
      <c r="C238" s="46"/>
      <c r="D238" s="28" t="s">
        <v>250</v>
      </c>
      <c r="E238" s="34" t="s">
        <v>661</v>
      </c>
      <c r="F238" s="245"/>
      <c r="G238" s="205">
        <v>0.12273282</v>
      </c>
      <c r="H238" s="205"/>
      <c r="I238" s="215"/>
      <c r="J238" s="29">
        <v>39083</v>
      </c>
      <c r="K238" s="29">
        <v>39447</v>
      </c>
      <c r="L238" s="34" t="s">
        <v>616</v>
      </c>
    </row>
    <row r="239" spans="2:12" ht="56.25">
      <c r="B239" s="46"/>
      <c r="C239" s="46"/>
      <c r="D239" s="28" t="s">
        <v>251</v>
      </c>
      <c r="E239" s="34" t="s">
        <v>661</v>
      </c>
      <c r="F239" s="205"/>
      <c r="G239" s="205"/>
      <c r="H239" s="215">
        <v>0.05</v>
      </c>
      <c r="I239" s="265"/>
      <c r="J239" s="29">
        <v>38890</v>
      </c>
      <c r="K239" s="29">
        <v>39082</v>
      </c>
      <c r="L239" s="34" t="s">
        <v>356</v>
      </c>
    </row>
    <row r="240" spans="2:12" ht="56.25">
      <c r="B240" s="46"/>
      <c r="C240" s="46"/>
      <c r="D240" s="28" t="s">
        <v>252</v>
      </c>
      <c r="E240" s="34" t="s">
        <v>661</v>
      </c>
      <c r="F240" s="245"/>
      <c r="G240" s="205">
        <v>0.105376</v>
      </c>
      <c r="H240" s="205"/>
      <c r="I240" s="215"/>
      <c r="J240" s="29">
        <v>39083</v>
      </c>
      <c r="K240" s="29">
        <v>39447</v>
      </c>
      <c r="L240" s="34" t="s">
        <v>356</v>
      </c>
    </row>
    <row r="241" spans="2:12" ht="45">
      <c r="B241" s="46"/>
      <c r="C241" s="46"/>
      <c r="D241" s="28" t="s">
        <v>18</v>
      </c>
      <c r="E241" s="34" t="s">
        <v>660</v>
      </c>
      <c r="F241" s="205"/>
      <c r="G241" s="205"/>
      <c r="H241" s="215">
        <v>0.07</v>
      </c>
      <c r="I241" s="265"/>
      <c r="J241" s="29">
        <v>38890</v>
      </c>
      <c r="K241" s="29">
        <v>39082</v>
      </c>
      <c r="L241" s="34" t="s">
        <v>616</v>
      </c>
    </row>
    <row r="242" spans="2:12" ht="45">
      <c r="B242" s="46"/>
      <c r="C242" s="46"/>
      <c r="D242" s="28" t="s">
        <v>16</v>
      </c>
      <c r="E242" s="34" t="s">
        <v>660</v>
      </c>
      <c r="F242" s="245"/>
      <c r="G242" s="205">
        <v>0.23</v>
      </c>
      <c r="H242" s="205"/>
      <c r="I242" s="215">
        <v>0.07</v>
      </c>
      <c r="J242" s="29">
        <v>39083</v>
      </c>
      <c r="K242" s="29">
        <v>39447</v>
      </c>
      <c r="L242" s="34" t="s">
        <v>616</v>
      </c>
    </row>
    <row r="243" spans="2:12" ht="45">
      <c r="B243" s="46"/>
      <c r="C243" s="46"/>
      <c r="D243" s="28" t="s">
        <v>17</v>
      </c>
      <c r="E243" s="34" t="s">
        <v>660</v>
      </c>
      <c r="F243" s="205"/>
      <c r="G243" s="205"/>
      <c r="H243" s="215">
        <v>0.05</v>
      </c>
      <c r="I243" s="265"/>
      <c r="J243" s="29">
        <v>38890</v>
      </c>
      <c r="K243" s="29">
        <v>39082</v>
      </c>
      <c r="L243" s="34" t="s">
        <v>356</v>
      </c>
    </row>
    <row r="244" spans="2:12" ht="45">
      <c r="B244" s="46"/>
      <c r="C244" s="46"/>
      <c r="D244" s="28" t="s">
        <v>19</v>
      </c>
      <c r="E244" s="34" t="s">
        <v>660</v>
      </c>
      <c r="F244" s="245"/>
      <c r="G244" s="205">
        <v>0.1233</v>
      </c>
      <c r="H244" s="205"/>
      <c r="I244" s="215"/>
      <c r="J244" s="29">
        <v>39083</v>
      </c>
      <c r="K244" s="29">
        <v>39447</v>
      </c>
      <c r="L244" s="34" t="s">
        <v>356</v>
      </c>
    </row>
    <row r="245" spans="2:12" ht="45">
      <c r="B245" s="46"/>
      <c r="C245" s="46"/>
      <c r="D245" s="28" t="s">
        <v>1024</v>
      </c>
      <c r="E245" s="34" t="s">
        <v>1240</v>
      </c>
      <c r="F245" s="205">
        <v>0.2</v>
      </c>
      <c r="G245" s="205"/>
      <c r="H245" s="215">
        <v>0.04</v>
      </c>
      <c r="I245" s="265"/>
      <c r="J245" s="29">
        <v>38961</v>
      </c>
      <c r="K245" s="29">
        <v>39082</v>
      </c>
      <c r="L245" s="34" t="s">
        <v>562</v>
      </c>
    </row>
    <row r="246" spans="2:12" ht="45">
      <c r="B246" s="46"/>
      <c r="C246" s="46"/>
      <c r="D246" s="28" t="s">
        <v>1025</v>
      </c>
      <c r="E246" s="34" t="s">
        <v>1240</v>
      </c>
      <c r="F246" s="245"/>
      <c r="G246" s="205">
        <v>0.2466</v>
      </c>
      <c r="H246" s="205"/>
      <c r="I246" s="215"/>
      <c r="J246" s="29">
        <v>39083</v>
      </c>
      <c r="K246" s="29">
        <v>39447</v>
      </c>
      <c r="L246" s="34" t="s">
        <v>562</v>
      </c>
    </row>
    <row r="247" spans="2:12" ht="45">
      <c r="B247" s="46"/>
      <c r="C247" s="46"/>
      <c r="D247" s="28" t="s">
        <v>665</v>
      </c>
      <c r="E247" s="34" t="s">
        <v>1241</v>
      </c>
      <c r="F247" s="245"/>
      <c r="G247" s="205">
        <v>0.5</v>
      </c>
      <c r="H247" s="205"/>
      <c r="I247" s="215"/>
      <c r="J247" s="29">
        <v>39083</v>
      </c>
      <c r="K247" s="29">
        <v>39447</v>
      </c>
      <c r="L247" s="34" t="s">
        <v>356</v>
      </c>
    </row>
    <row r="248" spans="2:12" ht="162.75" customHeight="1">
      <c r="B248" s="46"/>
      <c r="C248" s="287" t="s">
        <v>497</v>
      </c>
      <c r="D248" s="287"/>
      <c r="E248" s="45"/>
      <c r="F248" s="205"/>
      <c r="G248" s="205"/>
      <c r="H248" s="205"/>
      <c r="I248" s="215"/>
      <c r="J248" s="29"/>
      <c r="K248" s="29"/>
      <c r="L248" s="261"/>
    </row>
    <row r="249" spans="2:12" ht="56.25">
      <c r="B249" s="46"/>
      <c r="C249" s="46"/>
      <c r="D249" s="28" t="s">
        <v>890</v>
      </c>
      <c r="E249" s="34" t="s">
        <v>1254</v>
      </c>
      <c r="F249" s="205">
        <v>15.5</v>
      </c>
      <c r="G249" s="205"/>
      <c r="H249" s="205"/>
      <c r="I249" s="215"/>
      <c r="J249" s="29">
        <v>38991</v>
      </c>
      <c r="K249" s="29">
        <v>39082</v>
      </c>
      <c r="L249" s="34" t="s">
        <v>58</v>
      </c>
    </row>
    <row r="250" spans="2:12" ht="56.25">
      <c r="B250" s="46"/>
      <c r="C250" s="46"/>
      <c r="D250" s="27" t="s">
        <v>1101</v>
      </c>
      <c r="E250" s="34" t="s">
        <v>1254</v>
      </c>
      <c r="F250" s="205"/>
      <c r="G250" s="205"/>
      <c r="H250" s="205"/>
      <c r="I250" s="215">
        <v>1</v>
      </c>
      <c r="J250" s="29">
        <v>39083</v>
      </c>
      <c r="K250" s="29">
        <v>39263</v>
      </c>
      <c r="L250" s="34" t="s">
        <v>616</v>
      </c>
    </row>
    <row r="251" spans="2:12" ht="56.25">
      <c r="B251" s="46"/>
      <c r="C251" s="46"/>
      <c r="D251" s="27" t="s">
        <v>1102</v>
      </c>
      <c r="E251" s="34" t="s">
        <v>1254</v>
      </c>
      <c r="F251" s="205"/>
      <c r="G251" s="205"/>
      <c r="H251" s="205"/>
      <c r="I251" s="215"/>
      <c r="J251" s="29">
        <v>38991</v>
      </c>
      <c r="K251" s="29">
        <v>39082</v>
      </c>
      <c r="L251" s="34" t="s">
        <v>58</v>
      </c>
    </row>
    <row r="252" spans="2:12" ht="56.25">
      <c r="B252" s="46"/>
      <c r="C252" s="46"/>
      <c r="D252" s="27" t="s">
        <v>467</v>
      </c>
      <c r="E252" s="34" t="s">
        <v>1254</v>
      </c>
      <c r="F252" s="205"/>
      <c r="G252" s="205"/>
      <c r="H252" s="205"/>
      <c r="I252" s="215"/>
      <c r="J252" s="29">
        <v>39083</v>
      </c>
      <c r="K252" s="29">
        <v>39447</v>
      </c>
      <c r="L252" s="34" t="s">
        <v>616</v>
      </c>
    </row>
    <row r="253" spans="2:12" ht="56.25">
      <c r="B253" s="46"/>
      <c r="C253" s="46"/>
      <c r="D253" s="27" t="s">
        <v>819</v>
      </c>
      <c r="E253" s="34" t="s">
        <v>1242</v>
      </c>
      <c r="F253" s="205">
        <v>3</v>
      </c>
      <c r="G253" s="205"/>
      <c r="H253" s="205"/>
      <c r="I253" s="215"/>
      <c r="J253" s="29">
        <v>38890</v>
      </c>
      <c r="K253" s="29">
        <v>39082</v>
      </c>
      <c r="L253" s="34" t="s">
        <v>616</v>
      </c>
    </row>
    <row r="254" spans="2:12" ht="78.75">
      <c r="B254" s="46"/>
      <c r="C254" s="46"/>
      <c r="D254" s="27" t="s">
        <v>820</v>
      </c>
      <c r="E254" s="34" t="s">
        <v>1243</v>
      </c>
      <c r="F254" s="245"/>
      <c r="G254" s="205">
        <v>3</v>
      </c>
      <c r="H254" s="205"/>
      <c r="I254" s="215"/>
      <c r="J254" s="29">
        <v>39083</v>
      </c>
      <c r="K254" s="29">
        <v>39447</v>
      </c>
      <c r="L254" s="34" t="s">
        <v>167</v>
      </c>
    </row>
    <row r="255" spans="2:12" ht="56.25">
      <c r="B255" s="46"/>
      <c r="C255" s="46"/>
      <c r="D255" s="27" t="s">
        <v>821</v>
      </c>
      <c r="E255" s="34" t="s">
        <v>1244</v>
      </c>
      <c r="F255" s="245"/>
      <c r="G255" s="205">
        <v>5</v>
      </c>
      <c r="H255" s="205"/>
      <c r="I255" s="215"/>
      <c r="J255" s="29">
        <v>39083</v>
      </c>
      <c r="K255" s="29">
        <v>39447</v>
      </c>
      <c r="L255" s="34"/>
    </row>
    <row r="256" spans="2:12" ht="56.25">
      <c r="B256" s="46"/>
      <c r="C256" s="46"/>
      <c r="D256" s="27" t="s">
        <v>1255</v>
      </c>
      <c r="E256" s="34" t="s">
        <v>1245</v>
      </c>
      <c r="F256" s="205">
        <v>2.04787</v>
      </c>
      <c r="G256" s="205"/>
      <c r="H256" s="205"/>
      <c r="I256" s="215"/>
      <c r="J256" s="29">
        <v>38890</v>
      </c>
      <c r="K256" s="29">
        <v>39082</v>
      </c>
      <c r="L256" s="34" t="s">
        <v>616</v>
      </c>
    </row>
    <row r="257" spans="2:12" ht="45">
      <c r="B257" s="46"/>
      <c r="C257" s="46"/>
      <c r="D257" s="82" t="s">
        <v>842</v>
      </c>
      <c r="E257" s="34" t="s">
        <v>1245</v>
      </c>
      <c r="F257" s="245"/>
      <c r="G257" s="205">
        <v>0.334</v>
      </c>
      <c r="H257" s="205"/>
      <c r="I257" s="215">
        <v>0.12</v>
      </c>
      <c r="J257" s="29">
        <v>39083</v>
      </c>
      <c r="K257" s="29">
        <v>39447</v>
      </c>
      <c r="L257" s="34" t="s">
        <v>616</v>
      </c>
    </row>
    <row r="258" spans="2:12" ht="56.25">
      <c r="B258" s="46"/>
      <c r="C258" s="46"/>
      <c r="D258" s="27" t="s">
        <v>1256</v>
      </c>
      <c r="E258" s="34" t="s">
        <v>1245</v>
      </c>
      <c r="F258" s="205">
        <v>2.227233</v>
      </c>
      <c r="G258" s="205"/>
      <c r="H258" s="205"/>
      <c r="I258" s="215"/>
      <c r="J258" s="29">
        <v>38961</v>
      </c>
      <c r="K258" s="29">
        <v>39082</v>
      </c>
      <c r="L258" s="34" t="s">
        <v>616</v>
      </c>
    </row>
    <row r="259" spans="2:12" ht="45">
      <c r="B259" s="46"/>
      <c r="C259" s="46"/>
      <c r="D259" s="27" t="s">
        <v>822</v>
      </c>
      <c r="E259" s="47" t="s">
        <v>1246</v>
      </c>
      <c r="F259" s="205">
        <v>35.76</v>
      </c>
      <c r="G259" s="205"/>
      <c r="H259" s="205"/>
      <c r="I259" s="215"/>
      <c r="J259" s="29">
        <v>38991</v>
      </c>
      <c r="K259" s="29">
        <v>39082</v>
      </c>
      <c r="L259" s="34" t="s">
        <v>58</v>
      </c>
    </row>
    <row r="260" spans="2:12" ht="45">
      <c r="B260" s="46"/>
      <c r="C260" s="27"/>
      <c r="D260" s="27" t="s">
        <v>822</v>
      </c>
      <c r="E260" s="47" t="s">
        <v>1246</v>
      </c>
      <c r="F260" s="245"/>
      <c r="G260" s="205">
        <v>2.152455</v>
      </c>
      <c r="H260" s="205"/>
      <c r="I260" s="215"/>
      <c r="J260" s="29">
        <v>39083</v>
      </c>
      <c r="K260" s="29">
        <v>39263</v>
      </c>
      <c r="L260" s="34" t="s">
        <v>616</v>
      </c>
    </row>
    <row r="261" spans="2:12" ht="56.25">
      <c r="B261" s="46"/>
      <c r="C261" s="46"/>
      <c r="D261" s="27" t="s">
        <v>563</v>
      </c>
      <c r="E261" s="34" t="s">
        <v>1247</v>
      </c>
      <c r="F261" s="205">
        <v>1.1</v>
      </c>
      <c r="G261" s="205"/>
      <c r="H261" s="205"/>
      <c r="I261" s="215"/>
      <c r="J261" s="29">
        <v>38890</v>
      </c>
      <c r="K261" s="29">
        <v>39082</v>
      </c>
      <c r="L261" s="34" t="s">
        <v>523</v>
      </c>
    </row>
    <row r="262" spans="2:12" ht="56.25">
      <c r="B262" s="46"/>
      <c r="C262" s="46"/>
      <c r="D262" s="27" t="s">
        <v>524</v>
      </c>
      <c r="E262" s="34" t="s">
        <v>1247</v>
      </c>
      <c r="F262" s="245"/>
      <c r="G262" s="205">
        <v>0.4</v>
      </c>
      <c r="H262" s="205"/>
      <c r="I262" s="215"/>
      <c r="J262" s="29">
        <v>39083</v>
      </c>
      <c r="K262" s="29">
        <v>39447</v>
      </c>
      <c r="L262" s="34" t="s">
        <v>523</v>
      </c>
    </row>
    <row r="263" spans="2:12" ht="56.25">
      <c r="B263" s="46"/>
      <c r="C263" s="46"/>
      <c r="D263" s="27" t="s">
        <v>525</v>
      </c>
      <c r="E263" s="34" t="s">
        <v>661</v>
      </c>
      <c r="F263" s="205">
        <v>0.15</v>
      </c>
      <c r="G263" s="205"/>
      <c r="H263" s="215">
        <v>0.08</v>
      </c>
      <c r="I263" s="265"/>
      <c r="J263" s="29">
        <v>38890</v>
      </c>
      <c r="K263" s="29">
        <v>39082</v>
      </c>
      <c r="L263" s="34" t="s">
        <v>523</v>
      </c>
    </row>
    <row r="264" spans="2:12" ht="56.25">
      <c r="B264" s="46"/>
      <c r="C264" s="46"/>
      <c r="D264" s="27" t="s">
        <v>968</v>
      </c>
      <c r="E264" s="34" t="s">
        <v>661</v>
      </c>
      <c r="F264" s="245"/>
      <c r="G264" s="205">
        <v>0.5</v>
      </c>
      <c r="H264" s="205"/>
      <c r="I264" s="215"/>
      <c r="J264" s="29">
        <v>39083</v>
      </c>
      <c r="K264" s="29">
        <v>39447</v>
      </c>
      <c r="L264" s="34" t="s">
        <v>523</v>
      </c>
    </row>
    <row r="265" spans="2:12" ht="56.25">
      <c r="B265" s="46"/>
      <c r="C265" s="46"/>
      <c r="D265" s="27" t="s">
        <v>34</v>
      </c>
      <c r="E265" s="34" t="s">
        <v>1247</v>
      </c>
      <c r="F265" s="205"/>
      <c r="G265" s="205"/>
      <c r="H265" s="215">
        <v>7.865</v>
      </c>
      <c r="I265" s="265"/>
      <c r="J265" s="29">
        <v>38890</v>
      </c>
      <c r="K265" s="29">
        <v>39082</v>
      </c>
      <c r="L265" s="34" t="s">
        <v>376</v>
      </c>
    </row>
    <row r="266" spans="2:12" ht="76.5" customHeight="1">
      <c r="B266" s="46"/>
      <c r="C266" s="287" t="s">
        <v>969</v>
      </c>
      <c r="D266" s="287"/>
      <c r="E266" s="45"/>
      <c r="F266" s="205"/>
      <c r="G266" s="205"/>
      <c r="H266" s="205"/>
      <c r="I266" s="215"/>
      <c r="J266" s="29"/>
      <c r="K266" s="29"/>
      <c r="L266" s="34"/>
    </row>
    <row r="267" spans="2:12" ht="45">
      <c r="B267" s="46"/>
      <c r="C267" s="27"/>
      <c r="D267" s="27" t="s">
        <v>970</v>
      </c>
      <c r="E267" s="34" t="s">
        <v>1241</v>
      </c>
      <c r="F267" s="205">
        <v>58.5</v>
      </c>
      <c r="G267" s="205"/>
      <c r="H267" s="215">
        <v>1</v>
      </c>
      <c r="I267" s="265"/>
      <c r="J267" s="29">
        <v>38890</v>
      </c>
      <c r="K267" s="29">
        <v>39082</v>
      </c>
      <c r="L267" s="34" t="s">
        <v>616</v>
      </c>
    </row>
    <row r="268" spans="2:12" ht="45">
      <c r="B268" s="46"/>
      <c r="C268" s="27"/>
      <c r="D268" s="27" t="s">
        <v>619</v>
      </c>
      <c r="E268" s="34" t="s">
        <v>1241</v>
      </c>
      <c r="F268" s="245"/>
      <c r="G268" s="205">
        <v>0.09864</v>
      </c>
      <c r="H268" s="205"/>
      <c r="I268" s="215"/>
      <c r="J268" s="29">
        <v>39083</v>
      </c>
      <c r="K268" s="29">
        <v>39447</v>
      </c>
      <c r="L268" s="34" t="s">
        <v>356</v>
      </c>
    </row>
    <row r="269" spans="2:12" ht="67.5">
      <c r="B269" s="46"/>
      <c r="C269" s="27"/>
      <c r="D269" s="27" t="s">
        <v>12</v>
      </c>
      <c r="E269" s="34" t="s">
        <v>1248</v>
      </c>
      <c r="F269" s="245"/>
      <c r="G269" s="205">
        <v>0.26</v>
      </c>
      <c r="H269" s="205"/>
      <c r="I269" s="215">
        <v>0.093</v>
      </c>
      <c r="J269" s="29">
        <v>39083</v>
      </c>
      <c r="K269" s="29">
        <v>39447</v>
      </c>
      <c r="L269" s="34" t="s">
        <v>564</v>
      </c>
    </row>
    <row r="270" spans="2:12" ht="45">
      <c r="B270" s="46"/>
      <c r="C270" s="27"/>
      <c r="D270" s="27" t="s">
        <v>1125</v>
      </c>
      <c r="E270" s="34" t="s">
        <v>1241</v>
      </c>
      <c r="F270" s="245"/>
      <c r="G270" s="205">
        <v>3.5</v>
      </c>
      <c r="H270" s="205"/>
      <c r="I270" s="215">
        <v>3.5</v>
      </c>
      <c r="J270" s="29">
        <v>39083</v>
      </c>
      <c r="K270" s="29">
        <v>39447</v>
      </c>
      <c r="L270" s="34" t="s">
        <v>616</v>
      </c>
    </row>
    <row r="271" spans="2:12" ht="45">
      <c r="B271" s="46"/>
      <c r="C271" s="27"/>
      <c r="D271" s="27" t="s">
        <v>1124</v>
      </c>
      <c r="E271" s="34" t="s">
        <v>1241</v>
      </c>
      <c r="F271" s="245"/>
      <c r="G271" s="205">
        <v>0.5</v>
      </c>
      <c r="H271" s="205"/>
      <c r="I271" s="215"/>
      <c r="J271" s="29">
        <v>39083</v>
      </c>
      <c r="K271" s="29">
        <v>39447</v>
      </c>
      <c r="L271" s="34" t="s">
        <v>523</v>
      </c>
    </row>
    <row r="272" spans="2:12" ht="158.25" customHeight="1">
      <c r="B272" s="46"/>
      <c r="C272" s="287" t="s">
        <v>253</v>
      </c>
      <c r="D272" s="287"/>
      <c r="E272" s="45"/>
      <c r="F272" s="205"/>
      <c r="G272" s="205"/>
      <c r="H272" s="205"/>
      <c r="I272" s="215"/>
      <c r="J272" s="29"/>
      <c r="K272" s="29"/>
      <c r="L272" s="34"/>
    </row>
    <row r="273" spans="2:12" ht="56.25">
      <c r="B273" s="46"/>
      <c r="C273" s="46"/>
      <c r="D273" s="27" t="s">
        <v>565</v>
      </c>
      <c r="E273" s="34" t="s">
        <v>1249</v>
      </c>
      <c r="F273" s="205">
        <v>0.2</v>
      </c>
      <c r="G273" s="205"/>
      <c r="H273" s="215">
        <v>0.05</v>
      </c>
      <c r="I273" s="265"/>
      <c r="J273" s="29">
        <v>38890</v>
      </c>
      <c r="K273" s="29">
        <v>39082</v>
      </c>
      <c r="L273" s="34" t="s">
        <v>562</v>
      </c>
    </row>
    <row r="274" spans="2:12" ht="56.25">
      <c r="B274" s="46"/>
      <c r="C274" s="46"/>
      <c r="D274" s="27" t="s">
        <v>511</v>
      </c>
      <c r="E274" s="34" t="s">
        <v>1249</v>
      </c>
      <c r="F274" s="245"/>
      <c r="G274" s="205">
        <v>0.4561411</v>
      </c>
      <c r="H274" s="205"/>
      <c r="I274" s="215">
        <v>0</v>
      </c>
      <c r="J274" s="29">
        <v>39083</v>
      </c>
      <c r="K274" s="29">
        <v>39447</v>
      </c>
      <c r="L274" s="34" t="s">
        <v>562</v>
      </c>
    </row>
    <row r="275" spans="2:12" ht="56.25">
      <c r="B275" s="46"/>
      <c r="C275" s="46"/>
      <c r="D275" s="27" t="s">
        <v>415</v>
      </c>
      <c r="E275" s="34" t="s">
        <v>1247</v>
      </c>
      <c r="F275" s="205"/>
      <c r="G275" s="205"/>
      <c r="H275" s="215">
        <v>0.05</v>
      </c>
      <c r="I275" s="265"/>
      <c r="J275" s="29">
        <v>38899</v>
      </c>
      <c r="K275" s="29">
        <v>39082</v>
      </c>
      <c r="L275" s="34" t="s">
        <v>254</v>
      </c>
    </row>
    <row r="276" spans="2:12" ht="45">
      <c r="B276" s="46"/>
      <c r="C276" s="46"/>
      <c r="D276" s="27" t="s">
        <v>1126</v>
      </c>
      <c r="E276" s="34" t="s">
        <v>1250</v>
      </c>
      <c r="F276" s="245"/>
      <c r="G276" s="205">
        <v>0.31398</v>
      </c>
      <c r="H276" s="205"/>
      <c r="I276" s="215"/>
      <c r="J276" s="29">
        <v>39083</v>
      </c>
      <c r="K276" s="29">
        <v>39447</v>
      </c>
      <c r="L276" s="34" t="s">
        <v>562</v>
      </c>
    </row>
    <row r="277" spans="2:12" ht="45">
      <c r="B277" s="46"/>
      <c r="C277" s="46"/>
      <c r="D277" s="27" t="s">
        <v>620</v>
      </c>
      <c r="E277" s="34" t="s">
        <v>1250</v>
      </c>
      <c r="F277" s="205">
        <v>0.2</v>
      </c>
      <c r="G277" s="205"/>
      <c r="H277" s="205"/>
      <c r="I277" s="215"/>
      <c r="J277" s="29">
        <v>38890</v>
      </c>
      <c r="K277" s="29">
        <v>39082</v>
      </c>
      <c r="L277" s="34" t="s">
        <v>512</v>
      </c>
    </row>
    <row r="278" spans="2:12" ht="78.75">
      <c r="B278" s="46"/>
      <c r="C278" s="46"/>
      <c r="D278" s="27" t="s">
        <v>621</v>
      </c>
      <c r="E278" s="34" t="s">
        <v>1243</v>
      </c>
      <c r="F278" s="245"/>
      <c r="G278" s="205">
        <v>0.30523549</v>
      </c>
      <c r="H278" s="205"/>
      <c r="I278" s="215"/>
      <c r="J278" s="29">
        <v>39083</v>
      </c>
      <c r="K278" s="29">
        <v>39447</v>
      </c>
      <c r="L278" s="34" t="s">
        <v>468</v>
      </c>
    </row>
    <row r="279" spans="2:12" ht="150.75" customHeight="1">
      <c r="B279" s="46"/>
      <c r="C279" s="287" t="s">
        <v>284</v>
      </c>
      <c r="D279" s="287"/>
      <c r="E279" s="45"/>
      <c r="F279" s="205"/>
      <c r="G279" s="205"/>
      <c r="H279" s="205"/>
      <c r="I279" s="215"/>
      <c r="J279" s="29"/>
      <c r="K279" s="29"/>
      <c r="L279" s="34"/>
    </row>
    <row r="280" spans="2:12" ht="56.25">
      <c r="B280" s="46"/>
      <c r="C280" s="46"/>
      <c r="D280" s="27" t="s">
        <v>285</v>
      </c>
      <c r="E280" s="34" t="s">
        <v>1249</v>
      </c>
      <c r="F280" s="205"/>
      <c r="G280" s="205"/>
      <c r="H280" s="215">
        <v>0.5</v>
      </c>
      <c r="I280" s="265"/>
      <c r="J280" s="29">
        <v>38890</v>
      </c>
      <c r="K280" s="29">
        <v>39082</v>
      </c>
      <c r="L280" s="34" t="s">
        <v>562</v>
      </c>
    </row>
    <row r="281" spans="2:12" ht="56.25">
      <c r="B281" s="46"/>
      <c r="C281" s="46"/>
      <c r="D281" s="27" t="s">
        <v>416</v>
      </c>
      <c r="E281" s="34" t="s">
        <v>1249</v>
      </c>
      <c r="F281" s="205"/>
      <c r="G281" s="205"/>
      <c r="H281" s="205"/>
      <c r="I281" s="215">
        <v>2.24</v>
      </c>
      <c r="J281" s="29">
        <v>39083</v>
      </c>
      <c r="K281" s="29">
        <v>39447</v>
      </c>
      <c r="L281" s="34" t="s">
        <v>562</v>
      </c>
    </row>
    <row r="282" spans="2:12" ht="56.25">
      <c r="B282" s="46"/>
      <c r="C282" s="46"/>
      <c r="D282" s="27" t="s">
        <v>417</v>
      </c>
      <c r="E282" s="34" t="s">
        <v>1251</v>
      </c>
      <c r="F282" s="205"/>
      <c r="G282" s="205"/>
      <c r="H282" s="215">
        <v>0.05</v>
      </c>
      <c r="I282" s="265"/>
      <c r="J282" s="29">
        <v>38899</v>
      </c>
      <c r="K282" s="29">
        <v>39082</v>
      </c>
      <c r="L282" s="34" t="s">
        <v>562</v>
      </c>
    </row>
    <row r="283" spans="2:12" ht="56.25">
      <c r="B283" s="46"/>
      <c r="C283" s="46"/>
      <c r="D283" s="27" t="s">
        <v>61</v>
      </c>
      <c r="E283" s="34" t="s">
        <v>1251</v>
      </c>
      <c r="F283" s="205"/>
      <c r="G283" s="205"/>
      <c r="H283" s="205"/>
      <c r="I283" s="215"/>
      <c r="J283" s="29">
        <v>39083</v>
      </c>
      <c r="K283" s="29">
        <v>39447</v>
      </c>
      <c r="L283" s="34" t="s">
        <v>562</v>
      </c>
    </row>
    <row r="284" spans="2:12" ht="78.75">
      <c r="B284" s="46"/>
      <c r="C284" s="46"/>
      <c r="D284" s="27" t="s">
        <v>566</v>
      </c>
      <c r="E284" s="34" t="s">
        <v>1248</v>
      </c>
      <c r="F284" s="245"/>
      <c r="G284" s="205">
        <v>0.89726718</v>
      </c>
      <c r="H284" s="205"/>
      <c r="I284" s="215"/>
      <c r="J284" s="29">
        <v>39083</v>
      </c>
      <c r="K284" s="29">
        <v>39447</v>
      </c>
      <c r="L284" s="34" t="s">
        <v>62</v>
      </c>
    </row>
    <row r="285" spans="2:12" ht="67.5">
      <c r="B285" s="46"/>
      <c r="C285" s="46"/>
      <c r="D285" s="27" t="s">
        <v>1257</v>
      </c>
      <c r="E285" s="34" t="s">
        <v>1247</v>
      </c>
      <c r="F285" s="245"/>
      <c r="G285" s="205">
        <v>6.306583</v>
      </c>
      <c r="H285" s="205"/>
      <c r="I285" s="215"/>
      <c r="J285" s="29">
        <v>39083</v>
      </c>
      <c r="K285" s="29">
        <v>39447</v>
      </c>
      <c r="L285" s="34" t="s">
        <v>616</v>
      </c>
    </row>
    <row r="286" spans="2:12" ht="67.5">
      <c r="B286" s="46"/>
      <c r="C286" s="46"/>
      <c r="D286" s="28" t="s">
        <v>567</v>
      </c>
      <c r="E286" s="34" t="s">
        <v>1279</v>
      </c>
      <c r="F286" s="205"/>
      <c r="G286" s="205"/>
      <c r="H286" s="215">
        <v>7.181</v>
      </c>
      <c r="I286" s="265"/>
      <c r="J286" s="29">
        <v>38961</v>
      </c>
      <c r="K286" s="29">
        <v>39082</v>
      </c>
      <c r="L286" s="34" t="s">
        <v>616</v>
      </c>
    </row>
    <row r="287" spans="2:12" ht="56.25">
      <c r="B287" s="46"/>
      <c r="C287" s="46"/>
      <c r="D287" s="28" t="s">
        <v>733</v>
      </c>
      <c r="E287" s="34" t="s">
        <v>1247</v>
      </c>
      <c r="F287" s="245"/>
      <c r="G287" s="205">
        <v>0.51278</v>
      </c>
      <c r="H287" s="205"/>
      <c r="I287" s="215">
        <v>3</v>
      </c>
      <c r="J287" s="29">
        <v>39083</v>
      </c>
      <c r="K287" s="29">
        <v>39447</v>
      </c>
      <c r="L287" s="34" t="s">
        <v>616</v>
      </c>
    </row>
    <row r="288" spans="2:12" ht="67.5">
      <c r="B288" s="46"/>
      <c r="C288" s="46"/>
      <c r="D288" s="27" t="s">
        <v>63</v>
      </c>
      <c r="E288" s="34" t="s">
        <v>1252</v>
      </c>
      <c r="F288" s="205">
        <v>4</v>
      </c>
      <c r="G288" s="205"/>
      <c r="H288" s="205"/>
      <c r="I288" s="215"/>
      <c r="J288" s="29">
        <v>38890</v>
      </c>
      <c r="K288" s="29">
        <v>39082</v>
      </c>
      <c r="L288" s="34" t="s">
        <v>616</v>
      </c>
    </row>
    <row r="289" spans="2:12" ht="78.75">
      <c r="B289" s="46"/>
      <c r="C289" s="46"/>
      <c r="D289" s="27" t="s">
        <v>676</v>
      </c>
      <c r="E289" s="34" t="s">
        <v>1252</v>
      </c>
      <c r="F289" s="205">
        <v>5</v>
      </c>
      <c r="G289" s="205"/>
      <c r="H289" s="205"/>
      <c r="I289" s="215"/>
      <c r="J289" s="29">
        <v>38890</v>
      </c>
      <c r="K289" s="29">
        <v>39082</v>
      </c>
      <c r="L289" s="34" t="s">
        <v>616</v>
      </c>
    </row>
    <row r="290" spans="2:12" ht="67.5">
      <c r="B290" s="46"/>
      <c r="C290" s="46"/>
      <c r="D290" s="27" t="s">
        <v>677</v>
      </c>
      <c r="E290" s="34" t="s">
        <v>1252</v>
      </c>
      <c r="F290" s="245"/>
      <c r="G290" s="205">
        <v>0.5</v>
      </c>
      <c r="H290" s="205"/>
      <c r="I290" s="215"/>
      <c r="J290" s="29">
        <v>39083</v>
      </c>
      <c r="K290" s="29">
        <v>39447</v>
      </c>
      <c r="L290" s="34" t="s">
        <v>616</v>
      </c>
    </row>
    <row r="291" spans="2:12" ht="78.75">
      <c r="B291" s="46"/>
      <c r="C291" s="46"/>
      <c r="D291" s="27" t="s">
        <v>568</v>
      </c>
      <c r="E291" s="34" t="s">
        <v>1252</v>
      </c>
      <c r="F291" s="245"/>
      <c r="G291" s="205">
        <v>1.5</v>
      </c>
      <c r="H291" s="205"/>
      <c r="I291" s="215"/>
      <c r="J291" s="29">
        <v>39083</v>
      </c>
      <c r="K291" s="29">
        <v>39447</v>
      </c>
      <c r="L291" s="34" t="s">
        <v>616</v>
      </c>
    </row>
    <row r="292" spans="2:12" ht="120" customHeight="1">
      <c r="B292" s="287" t="s">
        <v>982</v>
      </c>
      <c r="C292" s="287"/>
      <c r="D292" s="287"/>
      <c r="E292" s="34"/>
      <c r="F292" s="205"/>
      <c r="G292" s="205"/>
      <c r="H292" s="205"/>
      <c r="I292" s="215"/>
      <c r="J292" s="29"/>
      <c r="K292" s="29"/>
      <c r="L292" s="34"/>
    </row>
    <row r="293" spans="2:12" ht="59.25" customHeight="1">
      <c r="B293" s="46"/>
      <c r="C293" s="287" t="s">
        <v>983</v>
      </c>
      <c r="D293" s="287"/>
      <c r="E293" s="34"/>
      <c r="F293" s="205"/>
      <c r="G293" s="205"/>
      <c r="H293" s="205"/>
      <c r="I293" s="215"/>
      <c r="J293" s="29"/>
      <c r="K293" s="29"/>
      <c r="L293" s="34"/>
    </row>
    <row r="294" spans="2:12" ht="101.25">
      <c r="B294" s="46"/>
      <c r="C294" s="46"/>
      <c r="D294" s="28" t="s">
        <v>623</v>
      </c>
      <c r="E294" s="48" t="s">
        <v>528</v>
      </c>
      <c r="F294" s="205">
        <v>0.3</v>
      </c>
      <c r="G294" s="205"/>
      <c r="H294" s="205"/>
      <c r="I294" s="217"/>
      <c r="J294" s="35">
        <v>38899</v>
      </c>
      <c r="K294" s="35">
        <v>39022</v>
      </c>
      <c r="L294" s="38" t="s">
        <v>376</v>
      </c>
    </row>
    <row r="295" spans="2:12" ht="33.75">
      <c r="B295" s="46"/>
      <c r="C295" s="46"/>
      <c r="D295" s="28" t="s">
        <v>622</v>
      </c>
      <c r="E295" s="48" t="s">
        <v>529</v>
      </c>
      <c r="F295" s="210">
        <v>0.3</v>
      </c>
      <c r="G295" s="210"/>
      <c r="H295" s="210"/>
      <c r="I295" s="217"/>
      <c r="J295" s="35">
        <v>38930</v>
      </c>
      <c r="K295" s="35">
        <v>39022</v>
      </c>
      <c r="L295" s="38" t="s">
        <v>376</v>
      </c>
    </row>
    <row r="296" spans="2:12" ht="67.5">
      <c r="B296" s="46"/>
      <c r="C296" s="46"/>
      <c r="D296" s="28" t="s">
        <v>624</v>
      </c>
      <c r="E296" s="48" t="s">
        <v>530</v>
      </c>
      <c r="F296" s="210">
        <v>0.3</v>
      </c>
      <c r="G296" s="210"/>
      <c r="H296" s="210"/>
      <c r="I296" s="217"/>
      <c r="J296" s="35">
        <v>38899</v>
      </c>
      <c r="K296" s="35">
        <v>39022</v>
      </c>
      <c r="L296" s="38" t="s">
        <v>376</v>
      </c>
    </row>
    <row r="297" spans="2:12" ht="56.25">
      <c r="B297" s="46"/>
      <c r="C297" s="46"/>
      <c r="D297" s="28" t="s">
        <v>625</v>
      </c>
      <c r="E297" s="48" t="s">
        <v>530</v>
      </c>
      <c r="F297" s="210">
        <v>0.6</v>
      </c>
      <c r="G297" s="210"/>
      <c r="H297" s="210"/>
      <c r="I297" s="217"/>
      <c r="J297" s="35">
        <v>38899</v>
      </c>
      <c r="K297" s="35">
        <v>39022</v>
      </c>
      <c r="L297" s="38" t="s">
        <v>376</v>
      </c>
    </row>
    <row r="298" spans="2:12" ht="45">
      <c r="B298" s="46"/>
      <c r="C298" s="46"/>
      <c r="D298" s="28" t="s">
        <v>626</v>
      </c>
      <c r="E298" s="48" t="s">
        <v>530</v>
      </c>
      <c r="F298" s="245"/>
      <c r="G298" s="210">
        <v>0.6</v>
      </c>
      <c r="H298" s="210"/>
      <c r="I298" s="217"/>
      <c r="J298" s="35">
        <v>39083</v>
      </c>
      <c r="K298" s="35">
        <v>39387</v>
      </c>
      <c r="L298" s="38" t="s">
        <v>376</v>
      </c>
    </row>
    <row r="299" spans="2:12" ht="56.25">
      <c r="B299" s="46"/>
      <c r="C299" s="46"/>
      <c r="D299" s="28" t="s">
        <v>868</v>
      </c>
      <c r="E299" s="48" t="s">
        <v>87</v>
      </c>
      <c r="F299" s="210">
        <v>1</v>
      </c>
      <c r="G299" s="210"/>
      <c r="H299" s="217">
        <v>1.576</v>
      </c>
      <c r="I299" s="265"/>
      <c r="J299" s="35">
        <v>38899</v>
      </c>
      <c r="K299" s="35">
        <v>39082</v>
      </c>
      <c r="L299" s="38" t="s">
        <v>376</v>
      </c>
    </row>
    <row r="300" spans="2:12" ht="56.25">
      <c r="B300" s="46"/>
      <c r="C300" s="46"/>
      <c r="D300" s="28" t="s">
        <v>869</v>
      </c>
      <c r="E300" s="48" t="s">
        <v>87</v>
      </c>
      <c r="F300" s="245"/>
      <c r="G300" s="210">
        <v>1</v>
      </c>
      <c r="H300" s="210"/>
      <c r="I300" s="217">
        <v>0.14</v>
      </c>
      <c r="J300" s="35">
        <v>39083</v>
      </c>
      <c r="K300" s="35">
        <v>39387</v>
      </c>
      <c r="L300" s="38" t="s">
        <v>376</v>
      </c>
    </row>
    <row r="301" spans="2:12" ht="51.75" customHeight="1">
      <c r="B301" s="46"/>
      <c r="C301" s="287" t="s">
        <v>870</v>
      </c>
      <c r="D301" s="287"/>
      <c r="E301" s="48"/>
      <c r="F301" s="210"/>
      <c r="G301" s="210"/>
      <c r="H301" s="210"/>
      <c r="I301" s="217"/>
      <c r="J301" s="35"/>
      <c r="K301" s="35"/>
      <c r="L301" s="38"/>
    </row>
    <row r="302" spans="2:12" ht="78.75">
      <c r="B302" s="46"/>
      <c r="C302" s="49"/>
      <c r="D302" s="28" t="s">
        <v>1017</v>
      </c>
      <c r="E302" s="48" t="s">
        <v>531</v>
      </c>
      <c r="F302" s="245"/>
      <c r="G302" s="210">
        <v>0.847337</v>
      </c>
      <c r="H302" s="210"/>
      <c r="I302" s="217"/>
      <c r="J302" s="29">
        <v>39083</v>
      </c>
      <c r="K302" s="29">
        <v>39447</v>
      </c>
      <c r="L302" s="38" t="s">
        <v>376</v>
      </c>
    </row>
    <row r="303" spans="2:12" ht="56.25">
      <c r="B303" s="46"/>
      <c r="C303" s="49"/>
      <c r="D303" s="28" t="s">
        <v>768</v>
      </c>
      <c r="E303" s="48" t="s">
        <v>87</v>
      </c>
      <c r="F303" s="210"/>
      <c r="G303" s="210"/>
      <c r="H303" s="217">
        <v>8.8</v>
      </c>
      <c r="I303" s="265"/>
      <c r="J303" s="35">
        <v>38961</v>
      </c>
      <c r="K303" s="35">
        <v>39082</v>
      </c>
      <c r="L303" s="38" t="s">
        <v>376</v>
      </c>
    </row>
    <row r="304" spans="2:12" ht="45">
      <c r="B304" s="46"/>
      <c r="C304" s="49"/>
      <c r="D304" s="28" t="s">
        <v>768</v>
      </c>
      <c r="E304" s="48" t="s">
        <v>530</v>
      </c>
      <c r="F304" s="245"/>
      <c r="G304" s="210">
        <v>1.54225</v>
      </c>
      <c r="H304" s="210"/>
      <c r="I304" s="217"/>
      <c r="J304" s="29">
        <v>39083</v>
      </c>
      <c r="K304" s="29">
        <v>39447</v>
      </c>
      <c r="L304" s="38" t="s">
        <v>376</v>
      </c>
    </row>
    <row r="305" spans="2:12" ht="45">
      <c r="B305" s="46"/>
      <c r="C305" s="49"/>
      <c r="D305" s="28" t="s">
        <v>770</v>
      </c>
      <c r="E305" s="48" t="s">
        <v>530</v>
      </c>
      <c r="F305" s="245"/>
      <c r="G305" s="210">
        <v>0.636164</v>
      </c>
      <c r="H305" s="210"/>
      <c r="I305" s="217"/>
      <c r="J305" s="29">
        <v>39083</v>
      </c>
      <c r="K305" s="29">
        <v>39447</v>
      </c>
      <c r="L305" s="38" t="s">
        <v>376</v>
      </c>
    </row>
    <row r="306" spans="2:12" ht="45">
      <c r="B306" s="46"/>
      <c r="C306" s="49"/>
      <c r="D306" s="28" t="s">
        <v>769</v>
      </c>
      <c r="E306" s="48" t="s">
        <v>530</v>
      </c>
      <c r="F306" s="210">
        <v>0.8</v>
      </c>
      <c r="G306" s="210"/>
      <c r="H306" s="210"/>
      <c r="I306" s="217"/>
      <c r="J306" s="35">
        <v>38930</v>
      </c>
      <c r="K306" s="35">
        <v>39022</v>
      </c>
      <c r="L306" s="38" t="s">
        <v>376</v>
      </c>
    </row>
    <row r="307" spans="2:12" ht="56.25">
      <c r="B307" s="46"/>
      <c r="C307" s="49"/>
      <c r="D307" s="28" t="s">
        <v>769</v>
      </c>
      <c r="E307" s="48" t="s">
        <v>87</v>
      </c>
      <c r="F307" s="210"/>
      <c r="G307" s="210"/>
      <c r="H307" s="210"/>
      <c r="I307" s="217"/>
      <c r="J307" s="35">
        <v>39083</v>
      </c>
      <c r="K307" s="35">
        <v>39447</v>
      </c>
      <c r="L307" s="38" t="s">
        <v>376</v>
      </c>
    </row>
    <row r="308" spans="2:12" ht="45">
      <c r="B308" s="46"/>
      <c r="C308" s="49"/>
      <c r="D308" s="28" t="s">
        <v>771</v>
      </c>
      <c r="E308" s="48" t="s">
        <v>532</v>
      </c>
      <c r="F308" s="210"/>
      <c r="G308" s="210"/>
      <c r="H308" s="210"/>
      <c r="I308" s="217">
        <v>0.5</v>
      </c>
      <c r="J308" s="29">
        <v>39083</v>
      </c>
      <c r="K308" s="29">
        <v>39447</v>
      </c>
      <c r="L308" s="38" t="s">
        <v>376</v>
      </c>
    </row>
    <row r="309" spans="2:12" ht="56.25">
      <c r="B309" s="46"/>
      <c r="C309" s="49"/>
      <c r="D309" s="28" t="s">
        <v>726</v>
      </c>
      <c r="E309" s="48" t="s">
        <v>88</v>
      </c>
      <c r="F309" s="245"/>
      <c r="G309" s="210">
        <v>0.13</v>
      </c>
      <c r="H309" s="210"/>
      <c r="I309" s="217">
        <v>2.45</v>
      </c>
      <c r="J309" s="29">
        <v>39083</v>
      </c>
      <c r="K309" s="29">
        <v>39447</v>
      </c>
      <c r="L309" s="38" t="s">
        <v>376</v>
      </c>
    </row>
    <row r="310" spans="2:12" ht="60.75" customHeight="1">
      <c r="B310" s="46"/>
      <c r="C310" s="299" t="s">
        <v>727</v>
      </c>
      <c r="D310" s="299"/>
      <c r="E310" s="48"/>
      <c r="F310" s="210"/>
      <c r="G310" s="210"/>
      <c r="H310" s="210"/>
      <c r="I310" s="217"/>
      <c r="J310" s="35"/>
      <c r="K310" s="35"/>
      <c r="L310" s="38"/>
    </row>
    <row r="311" spans="2:12" ht="45">
      <c r="B311" s="300"/>
      <c r="C311" s="300"/>
      <c r="D311" s="28" t="s">
        <v>728</v>
      </c>
      <c r="E311" s="48" t="s">
        <v>530</v>
      </c>
      <c r="F311" s="210">
        <v>0.3</v>
      </c>
      <c r="G311" s="210"/>
      <c r="H311" s="210"/>
      <c r="I311" s="217"/>
      <c r="J311" s="35">
        <v>38899</v>
      </c>
      <c r="K311" s="35">
        <v>38961</v>
      </c>
      <c r="L311" s="38" t="s">
        <v>376</v>
      </c>
    </row>
    <row r="312" spans="2:12" ht="56.25">
      <c r="B312" s="46"/>
      <c r="C312" s="46"/>
      <c r="D312" s="28" t="s">
        <v>903</v>
      </c>
      <c r="E312" s="48" t="s">
        <v>530</v>
      </c>
      <c r="F312" s="210">
        <v>0.3</v>
      </c>
      <c r="G312" s="210"/>
      <c r="H312" s="210"/>
      <c r="I312" s="217"/>
      <c r="J312" s="35">
        <v>38930</v>
      </c>
      <c r="K312" s="35">
        <v>39022</v>
      </c>
      <c r="L312" s="38" t="s">
        <v>904</v>
      </c>
    </row>
    <row r="313" spans="2:12" ht="45">
      <c r="B313" s="46"/>
      <c r="C313" s="46"/>
      <c r="D313" s="28" t="s">
        <v>729</v>
      </c>
      <c r="E313" s="48" t="s">
        <v>530</v>
      </c>
      <c r="F313" s="245"/>
      <c r="G313" s="210">
        <v>1</v>
      </c>
      <c r="H313" s="210"/>
      <c r="I313" s="217"/>
      <c r="J313" s="35">
        <v>39083</v>
      </c>
      <c r="K313" s="35">
        <v>39387</v>
      </c>
      <c r="L313" s="38" t="s">
        <v>376</v>
      </c>
    </row>
    <row r="314" spans="2:12" ht="45">
      <c r="B314" s="46"/>
      <c r="C314" s="46"/>
      <c r="D314" s="28" t="s">
        <v>730</v>
      </c>
      <c r="E314" s="48" t="s">
        <v>533</v>
      </c>
      <c r="F314" s="245"/>
      <c r="G314" s="210">
        <v>0.2</v>
      </c>
      <c r="H314" s="210"/>
      <c r="I314" s="217"/>
      <c r="J314" s="35">
        <v>39083</v>
      </c>
      <c r="K314" s="35">
        <v>39387</v>
      </c>
      <c r="L314" s="38" t="s">
        <v>376</v>
      </c>
    </row>
    <row r="315" spans="2:12" ht="56.25">
      <c r="B315" s="46"/>
      <c r="C315" s="46"/>
      <c r="D315" s="28" t="s">
        <v>1142</v>
      </c>
      <c r="E315" s="48" t="s">
        <v>88</v>
      </c>
      <c r="F315" s="245"/>
      <c r="G315" s="210">
        <v>3</v>
      </c>
      <c r="H315" s="210"/>
      <c r="I315" s="217">
        <v>1.23</v>
      </c>
      <c r="J315" s="35">
        <v>39083</v>
      </c>
      <c r="K315" s="35">
        <v>39417</v>
      </c>
      <c r="L315" s="38" t="s">
        <v>905</v>
      </c>
    </row>
    <row r="316" spans="2:12" ht="56.25">
      <c r="B316" s="46"/>
      <c r="C316" s="46"/>
      <c r="D316" s="28" t="s">
        <v>1143</v>
      </c>
      <c r="E316" s="48" t="s">
        <v>88</v>
      </c>
      <c r="F316" s="210">
        <v>1</v>
      </c>
      <c r="G316" s="210"/>
      <c r="H316" s="217">
        <v>0.06</v>
      </c>
      <c r="I316" s="265"/>
      <c r="J316" s="35">
        <v>38899</v>
      </c>
      <c r="K316" s="35">
        <v>39052</v>
      </c>
      <c r="L316" s="38" t="s">
        <v>376</v>
      </c>
    </row>
    <row r="317" spans="2:12" ht="56.25">
      <c r="B317" s="46"/>
      <c r="C317" s="46"/>
      <c r="D317" s="28" t="s">
        <v>1144</v>
      </c>
      <c r="E317" s="48" t="s">
        <v>88</v>
      </c>
      <c r="F317" s="245"/>
      <c r="G317" s="210">
        <v>2</v>
      </c>
      <c r="H317" s="210"/>
      <c r="I317" s="217"/>
      <c r="J317" s="35">
        <v>39083</v>
      </c>
      <c r="K317" s="35">
        <v>39387</v>
      </c>
      <c r="L317" s="38" t="s">
        <v>376</v>
      </c>
    </row>
    <row r="318" spans="2:12" ht="66" customHeight="1">
      <c r="B318" s="46"/>
      <c r="C318" s="287" t="s">
        <v>1145</v>
      </c>
      <c r="D318" s="287"/>
      <c r="E318" s="48"/>
      <c r="F318" s="210"/>
      <c r="G318" s="210"/>
      <c r="H318" s="210"/>
      <c r="I318" s="217"/>
      <c r="J318" s="35"/>
      <c r="K318" s="35"/>
      <c r="L318" s="38"/>
    </row>
    <row r="319" spans="2:12" ht="101.25">
      <c r="B319" s="46"/>
      <c r="C319" s="49"/>
      <c r="D319" s="28" t="s">
        <v>580</v>
      </c>
      <c r="E319" s="48" t="s">
        <v>528</v>
      </c>
      <c r="F319" s="210">
        <v>0.2</v>
      </c>
      <c r="G319" s="210"/>
      <c r="H319" s="210"/>
      <c r="I319" s="217"/>
      <c r="J319" s="35">
        <v>38961</v>
      </c>
      <c r="K319" s="35">
        <v>39052</v>
      </c>
      <c r="L319" s="38" t="s">
        <v>906</v>
      </c>
    </row>
    <row r="320" spans="2:12" ht="101.25">
      <c r="B320" s="46"/>
      <c r="C320" s="49"/>
      <c r="D320" s="28" t="s">
        <v>998</v>
      </c>
      <c r="E320" s="48" t="s">
        <v>528</v>
      </c>
      <c r="F320" s="245"/>
      <c r="G320" s="210">
        <v>0.4</v>
      </c>
      <c r="H320" s="210"/>
      <c r="I320" s="217"/>
      <c r="J320" s="35">
        <v>39083</v>
      </c>
      <c r="K320" s="35">
        <v>39387</v>
      </c>
      <c r="L320" s="38" t="s">
        <v>906</v>
      </c>
    </row>
    <row r="321" spans="2:12" ht="56.25">
      <c r="B321" s="46"/>
      <c r="C321" s="49"/>
      <c r="D321" s="28" t="s">
        <v>999</v>
      </c>
      <c r="E321" s="48" t="s">
        <v>529</v>
      </c>
      <c r="F321" s="210">
        <v>0.2</v>
      </c>
      <c r="G321" s="210"/>
      <c r="H321" s="210"/>
      <c r="I321" s="217"/>
      <c r="J321" s="35">
        <v>38961</v>
      </c>
      <c r="K321" s="35">
        <v>39022</v>
      </c>
      <c r="L321" s="38" t="s">
        <v>906</v>
      </c>
    </row>
    <row r="322" spans="2:12" ht="56.25">
      <c r="B322" s="46"/>
      <c r="C322" s="49"/>
      <c r="D322" s="28" t="s">
        <v>1059</v>
      </c>
      <c r="E322" s="48" t="s">
        <v>529</v>
      </c>
      <c r="F322" s="245"/>
      <c r="G322" s="210">
        <v>0.3</v>
      </c>
      <c r="H322" s="210"/>
      <c r="I322" s="217"/>
      <c r="J322" s="35">
        <v>39083</v>
      </c>
      <c r="K322" s="35">
        <v>39387</v>
      </c>
      <c r="L322" s="38" t="s">
        <v>906</v>
      </c>
    </row>
    <row r="323" spans="2:12" ht="33.75">
      <c r="B323" s="46"/>
      <c r="C323" s="49"/>
      <c r="D323" s="28" t="s">
        <v>1060</v>
      </c>
      <c r="E323" s="48" t="s">
        <v>529</v>
      </c>
      <c r="F323" s="210">
        <v>0.3</v>
      </c>
      <c r="G323" s="210"/>
      <c r="H323" s="210"/>
      <c r="I323" s="217"/>
      <c r="J323" s="35">
        <v>38961</v>
      </c>
      <c r="K323" s="35">
        <v>39022</v>
      </c>
      <c r="L323" s="38" t="s">
        <v>376</v>
      </c>
    </row>
    <row r="324" spans="2:12" ht="78.75">
      <c r="B324" s="46"/>
      <c r="C324" s="49"/>
      <c r="D324" s="28" t="s">
        <v>355</v>
      </c>
      <c r="E324" s="48" t="s">
        <v>531</v>
      </c>
      <c r="F324" s="210">
        <v>0.4</v>
      </c>
      <c r="G324" s="210"/>
      <c r="H324" s="210"/>
      <c r="I324" s="217"/>
      <c r="J324" s="35">
        <v>38961</v>
      </c>
      <c r="K324" s="35">
        <v>39022</v>
      </c>
      <c r="L324" s="38" t="s">
        <v>376</v>
      </c>
    </row>
    <row r="325" spans="2:12" ht="78.75">
      <c r="B325" s="46"/>
      <c r="C325" s="49"/>
      <c r="D325" s="28" t="s">
        <v>1061</v>
      </c>
      <c r="E325" s="48" t="s">
        <v>531</v>
      </c>
      <c r="F325" s="245"/>
      <c r="G325" s="210">
        <v>0.4</v>
      </c>
      <c r="H325" s="210"/>
      <c r="I325" s="217"/>
      <c r="J325" s="35">
        <v>39083</v>
      </c>
      <c r="K325" s="35">
        <v>39387</v>
      </c>
      <c r="L325" s="38" t="s">
        <v>376</v>
      </c>
    </row>
    <row r="326" spans="2:12" ht="45">
      <c r="B326" s="46"/>
      <c r="C326" s="49"/>
      <c r="D326" s="28" t="s">
        <v>1258</v>
      </c>
      <c r="E326" s="48" t="s">
        <v>530</v>
      </c>
      <c r="F326" s="210">
        <v>0.3</v>
      </c>
      <c r="G326" s="210"/>
      <c r="H326" s="210"/>
      <c r="I326" s="217"/>
      <c r="J326" s="35">
        <v>38899</v>
      </c>
      <c r="K326" s="35">
        <v>38991</v>
      </c>
      <c r="L326" s="38" t="s">
        <v>376</v>
      </c>
    </row>
    <row r="327" spans="2:12" ht="45">
      <c r="B327" s="46"/>
      <c r="C327" s="49"/>
      <c r="D327" s="28" t="s">
        <v>1259</v>
      </c>
      <c r="E327" s="48" t="s">
        <v>529</v>
      </c>
      <c r="F327" s="210">
        <v>0.5</v>
      </c>
      <c r="G327" s="210"/>
      <c r="H327" s="210"/>
      <c r="I327" s="217"/>
      <c r="J327" s="35">
        <v>38961</v>
      </c>
      <c r="K327" s="35">
        <v>39052</v>
      </c>
      <c r="L327" s="38" t="s">
        <v>376</v>
      </c>
    </row>
    <row r="328" spans="2:12" ht="45">
      <c r="B328" s="46"/>
      <c r="C328" s="49"/>
      <c r="D328" s="28" t="s">
        <v>1260</v>
      </c>
      <c r="E328" s="48" t="s">
        <v>530</v>
      </c>
      <c r="F328" s="245"/>
      <c r="G328" s="210">
        <v>0.3</v>
      </c>
      <c r="H328" s="210"/>
      <c r="I328" s="217"/>
      <c r="J328" s="35">
        <v>39083</v>
      </c>
      <c r="K328" s="35">
        <v>39142</v>
      </c>
      <c r="L328" s="38" t="s">
        <v>376</v>
      </c>
    </row>
    <row r="329" spans="2:12" ht="56.25">
      <c r="B329" s="46"/>
      <c r="C329" s="49"/>
      <c r="D329" s="28" t="s">
        <v>799</v>
      </c>
      <c r="E329" s="48" t="s">
        <v>529</v>
      </c>
      <c r="F329" s="245"/>
      <c r="G329" s="210">
        <v>0.499365</v>
      </c>
      <c r="H329" s="210"/>
      <c r="I329" s="217"/>
      <c r="J329" s="35">
        <v>39083</v>
      </c>
      <c r="K329" s="35">
        <v>39326</v>
      </c>
      <c r="L329" s="38" t="s">
        <v>376</v>
      </c>
    </row>
    <row r="330" spans="2:12" ht="45">
      <c r="B330" s="46"/>
      <c r="C330" s="49"/>
      <c r="D330" s="28" t="s">
        <v>800</v>
      </c>
      <c r="E330" s="48" t="s">
        <v>530</v>
      </c>
      <c r="F330" s="210">
        <v>1.25</v>
      </c>
      <c r="G330" s="210"/>
      <c r="H330" s="217">
        <v>0.06</v>
      </c>
      <c r="I330" s="265"/>
      <c r="J330" s="35">
        <v>38899</v>
      </c>
      <c r="K330" s="35">
        <v>39022</v>
      </c>
      <c r="L330" s="38" t="s">
        <v>608</v>
      </c>
    </row>
    <row r="331" spans="2:12" ht="45">
      <c r="B331" s="46"/>
      <c r="C331" s="49"/>
      <c r="D331" s="28" t="s">
        <v>801</v>
      </c>
      <c r="E331" s="48" t="s">
        <v>530</v>
      </c>
      <c r="F331" s="245"/>
      <c r="G331" s="210">
        <v>2</v>
      </c>
      <c r="H331" s="210"/>
      <c r="I331" s="217"/>
      <c r="J331" s="35">
        <v>39083</v>
      </c>
      <c r="K331" s="35">
        <v>39387</v>
      </c>
      <c r="L331" s="38" t="s">
        <v>608</v>
      </c>
    </row>
    <row r="332" spans="2:12" ht="33.75">
      <c r="B332" s="46"/>
      <c r="C332" s="46"/>
      <c r="D332" s="28" t="s">
        <v>802</v>
      </c>
      <c r="E332" s="48" t="s">
        <v>529</v>
      </c>
      <c r="F332" s="245"/>
      <c r="G332" s="210">
        <v>0.3</v>
      </c>
      <c r="H332" s="210"/>
      <c r="I332" s="217"/>
      <c r="J332" s="35">
        <v>39326</v>
      </c>
      <c r="K332" s="35">
        <v>39417</v>
      </c>
      <c r="L332" s="38" t="s">
        <v>907</v>
      </c>
    </row>
    <row r="333" spans="2:12" ht="56.25">
      <c r="B333" s="46"/>
      <c r="C333" s="46"/>
      <c r="D333" s="28" t="s">
        <v>928</v>
      </c>
      <c r="E333" s="48" t="s">
        <v>532</v>
      </c>
      <c r="F333" s="210">
        <v>0.15</v>
      </c>
      <c r="G333" s="210"/>
      <c r="H333" s="210"/>
      <c r="I333" s="217"/>
      <c r="J333" s="35">
        <v>38899</v>
      </c>
      <c r="K333" s="35">
        <v>38899</v>
      </c>
      <c r="L333" s="38" t="s">
        <v>1037</v>
      </c>
    </row>
    <row r="334" spans="2:12" ht="56.25">
      <c r="B334" s="46"/>
      <c r="C334" s="46"/>
      <c r="D334" s="28" t="s">
        <v>929</v>
      </c>
      <c r="E334" s="48" t="s">
        <v>532</v>
      </c>
      <c r="F334" s="245"/>
      <c r="G334" s="210">
        <v>0.2</v>
      </c>
      <c r="H334" s="210"/>
      <c r="I334" s="217"/>
      <c r="J334" s="35">
        <v>39264</v>
      </c>
      <c r="K334" s="35">
        <v>39264</v>
      </c>
      <c r="L334" s="38" t="s">
        <v>1037</v>
      </c>
    </row>
    <row r="335" spans="2:12" ht="53.25" customHeight="1">
      <c r="B335" s="46"/>
      <c r="C335" s="287" t="s">
        <v>494</v>
      </c>
      <c r="D335" s="287"/>
      <c r="E335" s="48"/>
      <c r="F335" s="210"/>
      <c r="G335" s="210"/>
      <c r="H335" s="210"/>
      <c r="I335" s="217"/>
      <c r="J335" s="35"/>
      <c r="K335" s="35"/>
      <c r="L335" s="38"/>
    </row>
    <row r="336" spans="2:12" ht="78.75">
      <c r="B336" s="46"/>
      <c r="C336" s="49"/>
      <c r="D336" s="28" t="s">
        <v>495</v>
      </c>
      <c r="E336" s="48" t="s">
        <v>529</v>
      </c>
      <c r="F336" s="210">
        <v>0.5</v>
      </c>
      <c r="G336" s="210"/>
      <c r="H336" s="210"/>
      <c r="I336" s="217"/>
      <c r="J336" s="35">
        <v>38930</v>
      </c>
      <c r="K336" s="35">
        <v>39052</v>
      </c>
      <c r="L336" s="38" t="s">
        <v>908</v>
      </c>
    </row>
    <row r="337" spans="2:12" ht="78.75">
      <c r="B337" s="46"/>
      <c r="C337" s="49"/>
      <c r="D337" s="28" t="s">
        <v>496</v>
      </c>
      <c r="E337" s="48" t="s">
        <v>529</v>
      </c>
      <c r="F337" s="245"/>
      <c r="G337" s="210">
        <v>0.4932</v>
      </c>
      <c r="H337" s="210"/>
      <c r="I337" s="217"/>
      <c r="J337" s="35">
        <v>39083</v>
      </c>
      <c r="K337" s="35">
        <v>39417</v>
      </c>
      <c r="L337" s="38" t="s">
        <v>908</v>
      </c>
    </row>
    <row r="338" spans="2:12" ht="54" customHeight="1">
      <c r="B338" s="46"/>
      <c r="C338" s="270" t="s">
        <v>915</v>
      </c>
      <c r="D338" s="270"/>
      <c r="E338" s="48"/>
      <c r="F338" s="210"/>
      <c r="G338" s="210"/>
      <c r="H338" s="210"/>
      <c r="I338" s="217"/>
      <c r="J338" s="35"/>
      <c r="K338" s="35"/>
      <c r="L338" s="38"/>
    </row>
    <row r="339" spans="2:12" ht="56.25">
      <c r="B339" s="46"/>
      <c r="C339" s="49"/>
      <c r="D339" s="28" t="s">
        <v>666</v>
      </c>
      <c r="E339" s="48" t="s">
        <v>529</v>
      </c>
      <c r="F339" s="210">
        <v>0.45</v>
      </c>
      <c r="G339" s="210"/>
      <c r="H339" s="217">
        <v>0.55</v>
      </c>
      <c r="I339" s="265"/>
      <c r="J339" s="35">
        <v>38899</v>
      </c>
      <c r="K339" s="35">
        <v>39022</v>
      </c>
      <c r="L339" s="38" t="s">
        <v>909</v>
      </c>
    </row>
    <row r="340" spans="2:12" ht="56.25">
      <c r="B340" s="46"/>
      <c r="C340" s="49"/>
      <c r="D340" s="28" t="s">
        <v>667</v>
      </c>
      <c r="E340" s="48" t="s">
        <v>529</v>
      </c>
      <c r="F340" s="245"/>
      <c r="G340" s="210">
        <v>0.4</v>
      </c>
      <c r="H340" s="210"/>
      <c r="I340" s="217">
        <v>0.13</v>
      </c>
      <c r="J340" s="35">
        <v>39083</v>
      </c>
      <c r="K340" s="35">
        <v>39387</v>
      </c>
      <c r="L340" s="38" t="s">
        <v>909</v>
      </c>
    </row>
    <row r="341" spans="2:12" ht="67.5">
      <c r="B341" s="46"/>
      <c r="C341" s="49"/>
      <c r="D341" s="28" t="s">
        <v>575</v>
      </c>
      <c r="E341" s="48" t="s">
        <v>33</v>
      </c>
      <c r="F341" s="210">
        <v>1.2</v>
      </c>
      <c r="G341" s="210"/>
      <c r="H341" s="217">
        <v>0.21</v>
      </c>
      <c r="I341" s="265"/>
      <c r="J341" s="35">
        <v>38899</v>
      </c>
      <c r="K341" s="35">
        <v>39052</v>
      </c>
      <c r="L341" s="38" t="s">
        <v>908</v>
      </c>
    </row>
    <row r="342" spans="2:12" ht="67.5">
      <c r="B342" s="46"/>
      <c r="C342" s="49"/>
      <c r="D342" s="28" t="s">
        <v>581</v>
      </c>
      <c r="E342" s="48" t="s">
        <v>33</v>
      </c>
      <c r="F342" s="245"/>
      <c r="G342" s="210">
        <v>2</v>
      </c>
      <c r="H342" s="210"/>
      <c r="I342" s="217">
        <v>0.91</v>
      </c>
      <c r="J342" s="35">
        <v>39083</v>
      </c>
      <c r="K342" s="35">
        <v>39417</v>
      </c>
      <c r="L342" s="38" t="s">
        <v>908</v>
      </c>
    </row>
    <row r="343" spans="2:12" ht="45">
      <c r="B343" s="46"/>
      <c r="C343" s="49"/>
      <c r="D343" s="28" t="s">
        <v>534</v>
      </c>
      <c r="E343" s="48" t="s">
        <v>33</v>
      </c>
      <c r="F343" s="210">
        <v>2</v>
      </c>
      <c r="G343" s="210"/>
      <c r="H343" s="210"/>
      <c r="I343" s="217"/>
      <c r="J343" s="35">
        <v>38899</v>
      </c>
      <c r="K343" s="35">
        <v>39052</v>
      </c>
      <c r="L343" s="38" t="s">
        <v>908</v>
      </c>
    </row>
    <row r="344" spans="2:12" ht="45">
      <c r="B344" s="46"/>
      <c r="C344" s="49"/>
      <c r="D344" s="28" t="s">
        <v>535</v>
      </c>
      <c r="E344" s="48" t="s">
        <v>33</v>
      </c>
      <c r="F344" s="245"/>
      <c r="G344" s="210">
        <v>3.36463448</v>
      </c>
      <c r="H344" s="210"/>
      <c r="I344" s="217">
        <v>0.194</v>
      </c>
      <c r="J344" s="35">
        <v>39083</v>
      </c>
      <c r="K344" s="35">
        <v>39417</v>
      </c>
      <c r="L344" s="38" t="s">
        <v>908</v>
      </c>
    </row>
    <row r="345" spans="2:12" ht="67.5">
      <c r="B345" s="46"/>
      <c r="C345" s="49"/>
      <c r="D345" s="28" t="s">
        <v>592</v>
      </c>
      <c r="E345" s="48" t="s">
        <v>414</v>
      </c>
      <c r="F345" s="210">
        <v>0.2</v>
      </c>
      <c r="G345" s="210"/>
      <c r="H345" s="210"/>
      <c r="I345" s="217"/>
      <c r="J345" s="35">
        <v>38899</v>
      </c>
      <c r="K345" s="35">
        <v>39052</v>
      </c>
      <c r="L345" s="38" t="s">
        <v>905</v>
      </c>
    </row>
    <row r="346" spans="2:12" ht="67.5">
      <c r="B346" s="46"/>
      <c r="C346" s="49"/>
      <c r="D346" s="28" t="s">
        <v>351</v>
      </c>
      <c r="E346" s="48" t="s">
        <v>414</v>
      </c>
      <c r="F346" s="245"/>
      <c r="G346" s="210">
        <v>0.4168066</v>
      </c>
      <c r="H346" s="210"/>
      <c r="I346" s="217"/>
      <c r="J346" s="35">
        <v>39083</v>
      </c>
      <c r="K346" s="35">
        <v>39387</v>
      </c>
      <c r="L346" s="38" t="s">
        <v>905</v>
      </c>
    </row>
    <row r="347" spans="6:9" ht="12.75">
      <c r="F347" s="222">
        <f>SUM(F15:F346)</f>
        <v>243</v>
      </c>
      <c r="G347" s="222">
        <f>SUM(G16:G346)</f>
        <v>243.00000000000006</v>
      </c>
      <c r="H347" s="222">
        <f>SUM(H16:H346)</f>
        <v>48.6</v>
      </c>
      <c r="I347" s="220">
        <f>SUM(I15:I346)</f>
        <v>48.600000000000016</v>
      </c>
    </row>
    <row r="348" spans="1:13" ht="12.75">
      <c r="A348" s="70"/>
      <c r="B348" s="171"/>
      <c r="C348" s="171"/>
      <c r="D348" s="167"/>
      <c r="E348" s="167"/>
      <c r="F348" s="201"/>
      <c r="G348" s="201"/>
      <c r="H348" s="201"/>
      <c r="I348" s="167"/>
      <c r="J348" s="167"/>
      <c r="K348" s="167"/>
      <c r="L348" s="173"/>
      <c r="M348" s="173"/>
    </row>
    <row r="349" spans="1:13" ht="12.75">
      <c r="A349" s="70"/>
      <c r="B349" s="171"/>
      <c r="C349" s="171"/>
      <c r="D349" s="167"/>
      <c r="E349" s="167"/>
      <c r="F349" s="201"/>
      <c r="G349" s="201"/>
      <c r="H349" s="201"/>
      <c r="I349" s="167"/>
      <c r="J349" s="167"/>
      <c r="K349" s="167"/>
      <c r="L349" s="173"/>
      <c r="M349" s="173"/>
    </row>
    <row r="350" spans="1:13" ht="12.75">
      <c r="A350" s="70"/>
      <c r="B350" s="195" t="s">
        <v>718</v>
      </c>
      <c r="C350" s="171"/>
      <c r="D350" s="196"/>
      <c r="E350" s="196"/>
      <c r="F350" s="196"/>
      <c r="G350" s="196"/>
      <c r="H350" s="196"/>
      <c r="I350" s="195" t="s">
        <v>114</v>
      </c>
      <c r="J350" s="197"/>
      <c r="K350" s="197"/>
      <c r="L350" s="171"/>
      <c r="M350" s="173"/>
    </row>
    <row r="351" spans="1:13" ht="12.75">
      <c r="A351" s="70"/>
      <c r="B351" s="195" t="s">
        <v>939</v>
      </c>
      <c r="C351" s="171"/>
      <c r="D351" s="196"/>
      <c r="E351" s="196"/>
      <c r="F351" s="196"/>
      <c r="G351" s="196"/>
      <c r="H351" s="196"/>
      <c r="I351" s="195" t="s">
        <v>307</v>
      </c>
      <c r="J351" s="198"/>
      <c r="K351" s="197"/>
      <c r="L351" s="171"/>
      <c r="M351" s="173"/>
    </row>
    <row r="352" spans="1:13" ht="12.75">
      <c r="A352" s="70"/>
      <c r="B352" s="195"/>
      <c r="C352" s="171"/>
      <c r="D352" s="196"/>
      <c r="E352" s="196"/>
      <c r="F352" s="196"/>
      <c r="G352" s="196"/>
      <c r="H352" s="196"/>
      <c r="I352" s="195"/>
      <c r="J352" s="198"/>
      <c r="K352" s="197"/>
      <c r="L352" s="171"/>
      <c r="M352" s="173"/>
    </row>
    <row r="353" spans="1:13" ht="12.75">
      <c r="A353" s="164"/>
      <c r="B353" s="195" t="s">
        <v>654</v>
      </c>
      <c r="C353" s="171"/>
      <c r="D353" s="196"/>
      <c r="E353" s="196"/>
      <c r="F353" s="196"/>
      <c r="G353" s="196"/>
      <c r="H353" s="196"/>
      <c r="I353" s="298" t="s">
        <v>1016</v>
      </c>
      <c r="J353" s="298"/>
      <c r="K353" s="298"/>
      <c r="L353" s="171"/>
      <c r="M353" s="173"/>
    </row>
    <row r="354" spans="1:13" ht="12.75">
      <c r="A354" s="164"/>
      <c r="B354" s="199" t="s">
        <v>308</v>
      </c>
      <c r="C354" s="171"/>
      <c r="D354" s="196"/>
      <c r="E354" s="196"/>
      <c r="F354" s="196"/>
      <c r="G354" s="196"/>
      <c r="H354" s="196"/>
      <c r="I354" s="199"/>
      <c r="J354" s="197"/>
      <c r="K354" s="197"/>
      <c r="L354" s="171"/>
      <c r="M354" s="173"/>
    </row>
    <row r="355" spans="1:13" ht="12.75">
      <c r="A355" s="164"/>
      <c r="B355" s="200" t="s">
        <v>1204</v>
      </c>
      <c r="C355" s="171"/>
      <c r="D355" s="196"/>
      <c r="E355" s="196"/>
      <c r="F355" s="196"/>
      <c r="G355" s="196"/>
      <c r="H355" s="196"/>
      <c r="I355" s="200" t="s">
        <v>1204</v>
      </c>
      <c r="J355" s="197"/>
      <c r="K355" s="197"/>
      <c r="L355" s="171"/>
      <c r="M355" s="189"/>
    </row>
  </sheetData>
  <sheetProtection/>
  <mergeCells count="47">
    <mergeCell ref="G2:K2"/>
    <mergeCell ref="G4:K4"/>
    <mergeCell ref="G3:L3"/>
    <mergeCell ref="I353:K353"/>
    <mergeCell ref="C218:D218"/>
    <mergeCell ref="C228:D228"/>
    <mergeCell ref="C338:D338"/>
    <mergeCell ref="C335:D335"/>
    <mergeCell ref="C318:D318"/>
    <mergeCell ref="C310:D310"/>
    <mergeCell ref="B311:C311"/>
    <mergeCell ref="C301:D301"/>
    <mergeCell ref="C211:D211"/>
    <mergeCell ref="C293:D293"/>
    <mergeCell ref="B292:D292"/>
    <mergeCell ref="C279:D279"/>
    <mergeCell ref="B230:C230"/>
    <mergeCell ref="C248:D248"/>
    <mergeCell ref="C266:D266"/>
    <mergeCell ref="C272:D272"/>
    <mergeCell ref="C232:D232"/>
    <mergeCell ref="B231:D231"/>
    <mergeCell ref="M10:M12"/>
    <mergeCell ref="E10:E12"/>
    <mergeCell ref="J10:K10"/>
    <mergeCell ref="L10:L12"/>
    <mergeCell ref="K11:K12"/>
    <mergeCell ref="C96:D96"/>
    <mergeCell ref="C153:D153"/>
    <mergeCell ref="B14:D14"/>
    <mergeCell ref="C15:D15"/>
    <mergeCell ref="C46:D46"/>
    <mergeCell ref="C63:D63"/>
    <mergeCell ref="C76:D76"/>
    <mergeCell ref="C112:D112"/>
    <mergeCell ref="C116:D116"/>
    <mergeCell ref="C134:D134"/>
    <mergeCell ref="C158:D158"/>
    <mergeCell ref="C194:D194"/>
    <mergeCell ref="C206:D206"/>
    <mergeCell ref="D6:L6"/>
    <mergeCell ref="B13:D13"/>
    <mergeCell ref="F10:I10"/>
    <mergeCell ref="B10:D12"/>
    <mergeCell ref="F11:G11"/>
    <mergeCell ref="H11:I11"/>
    <mergeCell ref="J11:J12"/>
  </mergeCells>
  <printOptions/>
  <pageMargins left="0.3937007874015748" right="0.3937007874015748" top="0.3937007874015748" bottom="0.1968503937007874" header="0.11811023622047245" footer="0.5118110236220472"/>
  <pageSetup horizontalDpi="600" verticalDpi="600" orientation="landscape" paperSize="9"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dimension ref="A1:M325"/>
  <sheetViews>
    <sheetView view="pageBreakPreview" zoomScaleSheetLayoutView="100" zoomScalePageLayoutView="0" workbookViewId="0" topLeftCell="A1">
      <selection activeCell="C3" sqref="C3"/>
    </sheetView>
  </sheetViews>
  <sheetFormatPr defaultColWidth="9.00390625" defaultRowHeight="12.75"/>
  <cols>
    <col min="1" max="1" width="3.00390625" style="164" customWidth="1"/>
    <col min="2" max="2" width="10.25390625" style="186" customWidth="1"/>
    <col min="3" max="3" width="44.25390625" style="187" customWidth="1"/>
    <col min="4" max="4" width="5.625" style="167" customWidth="1"/>
    <col min="5" max="5" width="7.375" style="167" customWidth="1"/>
    <col min="6" max="6" width="7.375" style="201" customWidth="1"/>
    <col min="7" max="7" width="7.125" style="201" customWidth="1"/>
    <col min="8" max="8" width="8.00390625" style="201" customWidth="1"/>
    <col min="9" max="9" width="9.125" style="188" customWidth="1"/>
    <col min="10" max="10" width="8.875" style="167" customWidth="1"/>
    <col min="11" max="11" width="10.00390625" style="188" customWidth="1"/>
    <col min="12" max="12" width="10.00390625" style="189" customWidth="1"/>
    <col min="13" max="13" width="9.75390625" style="189" customWidth="1"/>
    <col min="14" max="16384" width="9.125" style="171" customWidth="1"/>
  </cols>
  <sheetData>
    <row r="1" spans="2:13" ht="12.75">
      <c r="B1" s="165"/>
      <c r="C1" s="166"/>
      <c r="I1" s="167"/>
      <c r="J1" s="168"/>
      <c r="K1" s="168"/>
      <c r="L1" s="169"/>
      <c r="M1" s="170"/>
    </row>
    <row r="2" spans="2:13" ht="12.75">
      <c r="B2"/>
      <c r="C2"/>
      <c r="D2" s="23"/>
      <c r="E2" s="77"/>
      <c r="F2" s="76"/>
      <c r="G2" s="349" t="s">
        <v>77</v>
      </c>
      <c r="H2" s="350"/>
      <c r="I2" s="350"/>
      <c r="J2" s="350"/>
      <c r="K2" s="350"/>
      <c r="L2" s="73"/>
      <c r="M2" s="169"/>
    </row>
    <row r="3" spans="2:13" ht="12.75">
      <c r="B3"/>
      <c r="C3"/>
      <c r="D3" s="23"/>
      <c r="E3" s="77"/>
      <c r="F3" s="76"/>
      <c r="G3" s="352" t="s">
        <v>75</v>
      </c>
      <c r="H3" s="353"/>
      <c r="I3" s="353"/>
      <c r="J3" s="353"/>
      <c r="K3" s="353"/>
      <c r="L3" s="353"/>
      <c r="M3" s="172"/>
    </row>
    <row r="4" spans="2:13" ht="12.75">
      <c r="B4"/>
      <c r="C4"/>
      <c r="D4" s="23"/>
      <c r="E4" s="77"/>
      <c r="F4" s="76"/>
      <c r="G4" s="351" t="s">
        <v>76</v>
      </c>
      <c r="H4" s="350"/>
      <c r="I4" s="350"/>
      <c r="J4" s="350"/>
      <c r="K4" s="350"/>
      <c r="L4" s="13"/>
      <c r="M4" s="172"/>
    </row>
    <row r="5" spans="2:13" ht="15.75">
      <c r="B5" s="307" t="s">
        <v>717</v>
      </c>
      <c r="C5" s="307"/>
      <c r="D5" s="307"/>
      <c r="E5" s="307"/>
      <c r="F5" s="307"/>
      <c r="G5" s="307"/>
      <c r="H5" s="307"/>
      <c r="I5" s="307"/>
      <c r="J5" s="307"/>
      <c r="K5" s="307"/>
      <c r="L5" s="307"/>
      <c r="M5" s="307"/>
    </row>
    <row r="6" spans="2:13" ht="12.75">
      <c r="B6" s="165"/>
      <c r="C6" s="166"/>
      <c r="I6" s="167"/>
      <c r="K6" s="167"/>
      <c r="L6" s="173"/>
      <c r="M6" s="173"/>
    </row>
    <row r="7" spans="2:13" ht="12.75">
      <c r="B7" s="174" t="s">
        <v>111</v>
      </c>
      <c r="C7" s="175"/>
      <c r="D7" s="176"/>
      <c r="E7" s="176"/>
      <c r="F7" s="202"/>
      <c r="G7" s="202"/>
      <c r="H7" s="202"/>
      <c r="I7" s="176"/>
      <c r="J7" s="176"/>
      <c r="K7" s="176"/>
      <c r="L7" s="177"/>
      <c r="M7" s="177"/>
    </row>
    <row r="8" spans="1:13" s="182" customFormat="1" ht="12">
      <c r="A8" s="6"/>
      <c r="B8" s="178" t="s">
        <v>714</v>
      </c>
      <c r="C8" s="179"/>
      <c r="D8" s="180"/>
      <c r="E8" s="180"/>
      <c r="F8" s="203"/>
      <c r="G8" s="203"/>
      <c r="H8" s="203"/>
      <c r="I8" s="180"/>
      <c r="J8" s="180"/>
      <c r="K8" s="180"/>
      <c r="L8" s="181"/>
      <c r="M8" s="181"/>
    </row>
    <row r="9" spans="1:13" s="182" customFormat="1" ht="12">
      <c r="A9" s="6"/>
      <c r="B9" s="183"/>
      <c r="C9" s="166"/>
      <c r="D9" s="184"/>
      <c r="E9" s="184"/>
      <c r="F9" s="204"/>
      <c r="G9" s="204"/>
      <c r="H9" s="204"/>
      <c r="I9" s="184"/>
      <c r="J9" s="184"/>
      <c r="K9" s="184"/>
      <c r="L9" s="185"/>
      <c r="M9" s="185"/>
    </row>
    <row r="10" ht="15.75" customHeight="1" thickBot="1"/>
    <row r="11" spans="2:13" ht="20.25" customHeight="1">
      <c r="B11" s="313" t="s">
        <v>876</v>
      </c>
      <c r="C11" s="316" t="s">
        <v>116</v>
      </c>
      <c r="D11" s="319" t="s">
        <v>1010</v>
      </c>
      <c r="E11" s="322" t="s">
        <v>877</v>
      </c>
      <c r="F11" s="323"/>
      <c r="G11" s="323"/>
      <c r="H11" s="324"/>
      <c r="I11" s="308" t="s">
        <v>872</v>
      </c>
      <c r="J11" s="311" t="s">
        <v>1011</v>
      </c>
      <c r="K11" s="311"/>
      <c r="L11" s="311"/>
      <c r="M11" s="312"/>
    </row>
    <row r="12" spans="2:13" ht="57.75" customHeight="1">
      <c r="B12" s="314"/>
      <c r="C12" s="317"/>
      <c r="D12" s="320"/>
      <c r="E12" s="301" t="s">
        <v>1222</v>
      </c>
      <c r="F12" s="302"/>
      <c r="G12" s="301" t="s">
        <v>1058</v>
      </c>
      <c r="H12" s="302"/>
      <c r="I12" s="309"/>
      <c r="J12" s="303" t="s">
        <v>1225</v>
      </c>
      <c r="K12" s="303" t="s">
        <v>1226</v>
      </c>
      <c r="L12" s="305" t="s">
        <v>1227</v>
      </c>
      <c r="M12" s="325" t="s">
        <v>1228</v>
      </c>
    </row>
    <row r="13" spans="2:13" ht="21.75" thickBot="1">
      <c r="B13" s="315"/>
      <c r="C13" s="318"/>
      <c r="D13" s="321"/>
      <c r="E13" s="250" t="s">
        <v>236</v>
      </c>
      <c r="F13" s="250" t="s">
        <v>235</v>
      </c>
      <c r="G13" s="249" t="s">
        <v>236</v>
      </c>
      <c r="H13" s="250" t="s">
        <v>235</v>
      </c>
      <c r="I13" s="310"/>
      <c r="J13" s="304"/>
      <c r="K13" s="304"/>
      <c r="L13" s="306"/>
      <c r="M13" s="326"/>
    </row>
    <row r="14" spans="2:13" ht="12.75">
      <c r="B14" s="190">
        <v>1</v>
      </c>
      <c r="C14" s="191">
        <v>2</v>
      </c>
      <c r="D14" s="192">
        <v>3</v>
      </c>
      <c r="E14" s="246">
        <v>4</v>
      </c>
      <c r="F14" s="251">
        <v>5</v>
      </c>
      <c r="G14" s="247">
        <v>6</v>
      </c>
      <c r="H14" s="247">
        <v>7</v>
      </c>
      <c r="I14" s="192">
        <v>8</v>
      </c>
      <c r="J14" s="192">
        <v>9</v>
      </c>
      <c r="K14" s="192">
        <v>10</v>
      </c>
      <c r="L14" s="193">
        <v>11</v>
      </c>
      <c r="M14" s="194">
        <v>12</v>
      </c>
    </row>
    <row r="15" spans="1:13" ht="67.5">
      <c r="A15" s="70"/>
      <c r="B15" s="30" t="s">
        <v>41</v>
      </c>
      <c r="C15" s="27" t="s">
        <v>591</v>
      </c>
      <c r="D15" s="32">
        <v>2</v>
      </c>
      <c r="E15" s="205">
        <v>0.4</v>
      </c>
      <c r="F15" s="248"/>
      <c r="G15" s="205"/>
      <c r="H15" s="205"/>
      <c r="I15" s="51" t="s">
        <v>1066</v>
      </c>
      <c r="J15" s="32"/>
      <c r="K15" s="40"/>
      <c r="L15" s="40">
        <v>38888</v>
      </c>
      <c r="M15" s="40">
        <v>39082</v>
      </c>
    </row>
    <row r="16" spans="1:13" ht="67.5">
      <c r="A16" s="70"/>
      <c r="B16" s="30" t="s">
        <v>41</v>
      </c>
      <c r="C16" s="27" t="s">
        <v>591</v>
      </c>
      <c r="D16" s="32">
        <v>2</v>
      </c>
      <c r="E16" s="32"/>
      <c r="F16" s="205">
        <v>0.78</v>
      </c>
      <c r="G16" s="205"/>
      <c r="H16" s="205"/>
      <c r="I16" s="51" t="s">
        <v>1066</v>
      </c>
      <c r="J16" s="32"/>
      <c r="K16" s="40"/>
      <c r="L16" s="40">
        <v>39083</v>
      </c>
      <c r="M16" s="40">
        <v>39436</v>
      </c>
    </row>
    <row r="17" spans="1:13" ht="33.75">
      <c r="A17" s="70"/>
      <c r="B17" s="30" t="s">
        <v>42</v>
      </c>
      <c r="C17" s="27" t="s">
        <v>216</v>
      </c>
      <c r="D17" s="32">
        <v>2</v>
      </c>
      <c r="E17" s="205">
        <v>0.4</v>
      </c>
      <c r="F17" s="248"/>
      <c r="G17" s="205"/>
      <c r="H17" s="205"/>
      <c r="I17" s="51" t="s">
        <v>1066</v>
      </c>
      <c r="J17" s="32"/>
      <c r="K17" s="40"/>
      <c r="L17" s="40">
        <v>38888</v>
      </c>
      <c r="M17" s="40">
        <v>39082</v>
      </c>
    </row>
    <row r="18" spans="1:13" ht="67.5">
      <c r="A18" s="70"/>
      <c r="B18" s="32" t="s">
        <v>42</v>
      </c>
      <c r="C18" s="27" t="s">
        <v>583</v>
      </c>
      <c r="D18" s="32">
        <v>2</v>
      </c>
      <c r="E18" s="32"/>
      <c r="F18" s="205">
        <v>0.6</v>
      </c>
      <c r="G18" s="205"/>
      <c r="H18" s="205"/>
      <c r="I18" s="51" t="s">
        <v>1066</v>
      </c>
      <c r="J18" s="32"/>
      <c r="K18" s="40"/>
      <c r="L18" s="40">
        <v>39083</v>
      </c>
      <c r="M18" s="40">
        <v>39436</v>
      </c>
    </row>
    <row r="19" spans="1:13" ht="22.5">
      <c r="A19" s="70"/>
      <c r="B19" s="32" t="s">
        <v>584</v>
      </c>
      <c r="C19" s="27" t="s">
        <v>405</v>
      </c>
      <c r="D19" s="32">
        <v>3</v>
      </c>
      <c r="E19" s="32"/>
      <c r="F19" s="206"/>
      <c r="G19" s="206"/>
      <c r="H19" s="205">
        <v>0.5</v>
      </c>
      <c r="I19" s="30" t="s">
        <v>57</v>
      </c>
      <c r="J19" s="40">
        <v>39102</v>
      </c>
      <c r="K19" s="40">
        <v>39133</v>
      </c>
      <c r="L19" s="40">
        <v>39151</v>
      </c>
      <c r="M19" s="40">
        <v>39436</v>
      </c>
    </row>
    <row r="20" spans="1:13" ht="33.75">
      <c r="A20" s="70"/>
      <c r="B20" s="32" t="s">
        <v>43</v>
      </c>
      <c r="C20" s="27" t="s">
        <v>585</v>
      </c>
      <c r="D20" s="32">
        <v>2</v>
      </c>
      <c r="E20" s="205">
        <v>0.33</v>
      </c>
      <c r="F20" s="248"/>
      <c r="G20" s="205"/>
      <c r="H20" s="205"/>
      <c r="I20" s="51" t="s">
        <v>1066</v>
      </c>
      <c r="J20" s="30"/>
      <c r="K20" s="40"/>
      <c r="L20" s="40">
        <v>38970</v>
      </c>
      <c r="M20" s="40">
        <v>39082</v>
      </c>
    </row>
    <row r="21" spans="1:13" ht="33.75">
      <c r="A21" s="70"/>
      <c r="B21" s="32" t="s">
        <v>43</v>
      </c>
      <c r="C21" s="27" t="s">
        <v>586</v>
      </c>
      <c r="D21" s="32">
        <v>2</v>
      </c>
      <c r="E21" s="32"/>
      <c r="F21" s="205">
        <v>0.28</v>
      </c>
      <c r="G21" s="205"/>
      <c r="H21" s="205"/>
      <c r="I21" s="51" t="s">
        <v>1066</v>
      </c>
      <c r="J21" s="30"/>
      <c r="K21" s="40"/>
      <c r="L21" s="40">
        <v>39083</v>
      </c>
      <c r="M21" s="40">
        <v>39263</v>
      </c>
    </row>
    <row r="22" spans="1:13" ht="22.5">
      <c r="A22" s="70"/>
      <c r="B22" s="32" t="s">
        <v>44</v>
      </c>
      <c r="C22" s="27" t="s">
        <v>406</v>
      </c>
      <c r="D22" s="32">
        <v>2</v>
      </c>
      <c r="E22" s="32"/>
      <c r="F22" s="205">
        <v>0.12</v>
      </c>
      <c r="G22" s="205"/>
      <c r="H22" s="205"/>
      <c r="I22" s="51" t="s">
        <v>1066</v>
      </c>
      <c r="J22" s="30"/>
      <c r="K22" s="40"/>
      <c r="L22" s="40">
        <v>39083</v>
      </c>
      <c r="M22" s="40">
        <v>39436</v>
      </c>
    </row>
    <row r="23" spans="1:13" ht="33.75">
      <c r="A23" s="70"/>
      <c r="B23" s="32" t="s">
        <v>45</v>
      </c>
      <c r="C23" s="27" t="s">
        <v>587</v>
      </c>
      <c r="D23" s="32">
        <v>2</v>
      </c>
      <c r="E23" s="205">
        <v>0.2</v>
      </c>
      <c r="F23" s="248"/>
      <c r="G23" s="205"/>
      <c r="H23" s="205"/>
      <c r="I23" s="51" t="s">
        <v>1066</v>
      </c>
      <c r="J23" s="30"/>
      <c r="K23" s="40"/>
      <c r="L23" s="40">
        <v>38869</v>
      </c>
      <c r="M23" s="40">
        <v>39082</v>
      </c>
    </row>
    <row r="24" spans="1:13" ht="33.75">
      <c r="A24" s="70"/>
      <c r="B24" s="32" t="s">
        <v>45</v>
      </c>
      <c r="C24" s="27" t="s">
        <v>588</v>
      </c>
      <c r="D24" s="32">
        <v>2</v>
      </c>
      <c r="E24" s="32"/>
      <c r="F24" s="205">
        <v>0.25</v>
      </c>
      <c r="G24" s="205"/>
      <c r="H24" s="205"/>
      <c r="I24" s="51" t="s">
        <v>1066</v>
      </c>
      <c r="J24" s="30"/>
      <c r="K24" s="40"/>
      <c r="L24" s="40">
        <v>39083</v>
      </c>
      <c r="M24" s="40">
        <v>39436</v>
      </c>
    </row>
    <row r="25" spans="1:13" ht="45">
      <c r="A25" s="70"/>
      <c r="B25" s="32" t="s">
        <v>46</v>
      </c>
      <c r="C25" s="79" t="s">
        <v>2</v>
      </c>
      <c r="D25" s="32">
        <v>1</v>
      </c>
      <c r="E25" s="51">
        <v>7.2</v>
      </c>
      <c r="F25" s="248"/>
      <c r="G25" s="51"/>
      <c r="H25" s="51"/>
      <c r="I25" s="30" t="s">
        <v>57</v>
      </c>
      <c r="J25" s="40">
        <v>38992</v>
      </c>
      <c r="K25" s="40">
        <v>39023</v>
      </c>
      <c r="L25" s="40">
        <v>39031</v>
      </c>
      <c r="M25" s="40">
        <v>39082</v>
      </c>
    </row>
    <row r="26" spans="1:13" ht="45">
      <c r="A26" s="70"/>
      <c r="B26" s="32" t="s">
        <v>46</v>
      </c>
      <c r="C26" s="79" t="s">
        <v>2</v>
      </c>
      <c r="D26" s="32">
        <v>1</v>
      </c>
      <c r="E26" s="32"/>
      <c r="F26" s="51"/>
      <c r="G26" s="51"/>
      <c r="H26" s="51">
        <v>0.5</v>
      </c>
      <c r="I26" s="30" t="s">
        <v>57</v>
      </c>
      <c r="J26" s="40">
        <v>39027</v>
      </c>
      <c r="K26" s="40">
        <v>39058</v>
      </c>
      <c r="L26" s="40">
        <v>39083</v>
      </c>
      <c r="M26" s="40">
        <v>39263</v>
      </c>
    </row>
    <row r="27" spans="1:13" ht="22.5">
      <c r="A27" s="70"/>
      <c r="B27" s="32" t="s">
        <v>46</v>
      </c>
      <c r="C27" s="79" t="s">
        <v>3</v>
      </c>
      <c r="D27" s="32">
        <v>1</v>
      </c>
      <c r="E27" s="51">
        <v>2.2</v>
      </c>
      <c r="F27" s="206"/>
      <c r="G27" s="51"/>
      <c r="H27" s="51"/>
      <c r="I27" s="30" t="s">
        <v>57</v>
      </c>
      <c r="J27" s="40">
        <v>38992</v>
      </c>
      <c r="K27" s="40">
        <v>39023</v>
      </c>
      <c r="L27" s="40">
        <v>39031</v>
      </c>
      <c r="M27" s="40">
        <v>39082</v>
      </c>
    </row>
    <row r="28" spans="1:13" ht="22.5">
      <c r="A28" s="70"/>
      <c r="B28" s="32" t="s">
        <v>46</v>
      </c>
      <c r="C28" s="79" t="s">
        <v>748</v>
      </c>
      <c r="D28" s="32">
        <v>2</v>
      </c>
      <c r="E28" s="51">
        <v>1</v>
      </c>
      <c r="F28" s="206"/>
      <c r="G28" s="51">
        <v>0.1</v>
      </c>
      <c r="H28" s="206"/>
      <c r="I28" s="51" t="s">
        <v>1066</v>
      </c>
      <c r="J28" s="40"/>
      <c r="K28" s="40"/>
      <c r="L28" s="40">
        <v>39000</v>
      </c>
      <c r="M28" s="40">
        <v>39082</v>
      </c>
    </row>
    <row r="29" spans="1:13" ht="56.25">
      <c r="A29" s="70"/>
      <c r="B29" s="32" t="s">
        <v>46</v>
      </c>
      <c r="C29" s="79" t="s">
        <v>782</v>
      </c>
      <c r="D29" s="32">
        <v>4</v>
      </c>
      <c r="E29" s="51">
        <v>0.05</v>
      </c>
      <c r="F29" s="206"/>
      <c r="G29" s="51"/>
      <c r="H29" s="51"/>
      <c r="I29" s="51" t="s">
        <v>1066</v>
      </c>
      <c r="J29" s="40"/>
      <c r="K29" s="40"/>
      <c r="L29" s="40">
        <v>38961</v>
      </c>
      <c r="M29" s="40">
        <v>39071</v>
      </c>
    </row>
    <row r="30" spans="1:13" ht="56.25">
      <c r="A30" s="70"/>
      <c r="B30" s="32" t="s">
        <v>46</v>
      </c>
      <c r="C30" s="79" t="s">
        <v>782</v>
      </c>
      <c r="D30" s="32">
        <v>4</v>
      </c>
      <c r="E30" s="32"/>
      <c r="F30" s="51">
        <v>0.443</v>
      </c>
      <c r="G30" s="51"/>
      <c r="H30" s="51">
        <v>0.03</v>
      </c>
      <c r="I30" s="51" t="s">
        <v>1066</v>
      </c>
      <c r="J30" s="40"/>
      <c r="K30" s="40"/>
      <c r="L30" s="40">
        <v>39142</v>
      </c>
      <c r="M30" s="40">
        <v>39436</v>
      </c>
    </row>
    <row r="31" spans="1:13" ht="22.5">
      <c r="A31" s="70"/>
      <c r="B31" s="32" t="s">
        <v>309</v>
      </c>
      <c r="C31" s="79" t="s">
        <v>783</v>
      </c>
      <c r="D31" s="32">
        <v>3</v>
      </c>
      <c r="E31" s="32"/>
      <c r="F31" s="206"/>
      <c r="G31" s="51">
        <v>0.65</v>
      </c>
      <c r="H31" s="206"/>
      <c r="I31" s="51" t="s">
        <v>1066</v>
      </c>
      <c r="J31" s="40"/>
      <c r="K31" s="40"/>
      <c r="L31" s="40">
        <v>38908</v>
      </c>
      <c r="M31" s="40">
        <v>39071</v>
      </c>
    </row>
    <row r="32" spans="1:13" ht="22.5">
      <c r="A32" s="70"/>
      <c r="B32" s="32" t="s">
        <v>784</v>
      </c>
      <c r="C32" s="79" t="s">
        <v>785</v>
      </c>
      <c r="D32" s="32">
        <v>4</v>
      </c>
      <c r="E32" s="32"/>
      <c r="F32" s="51">
        <v>0.7603155</v>
      </c>
      <c r="G32" s="51"/>
      <c r="H32" s="51"/>
      <c r="I32" s="51" t="s">
        <v>1066</v>
      </c>
      <c r="J32" s="30"/>
      <c r="K32" s="30"/>
      <c r="L32" s="40">
        <v>39083</v>
      </c>
      <c r="M32" s="40">
        <v>39263</v>
      </c>
    </row>
    <row r="33" spans="1:13" ht="33.75">
      <c r="A33" s="70"/>
      <c r="B33" s="32" t="s">
        <v>786</v>
      </c>
      <c r="C33" s="79" t="s">
        <v>843</v>
      </c>
      <c r="D33" s="32">
        <v>1</v>
      </c>
      <c r="E33" s="32"/>
      <c r="F33" s="51">
        <v>9.58</v>
      </c>
      <c r="G33" s="51"/>
      <c r="H33" s="51"/>
      <c r="I33" s="30" t="s">
        <v>57</v>
      </c>
      <c r="J33" s="40">
        <v>39133</v>
      </c>
      <c r="K33" s="40">
        <v>39161</v>
      </c>
      <c r="L33" s="40">
        <v>39182</v>
      </c>
      <c r="M33" s="40">
        <v>39447</v>
      </c>
    </row>
    <row r="34" spans="1:13" ht="45">
      <c r="A34" s="70"/>
      <c r="B34" s="32" t="s">
        <v>787</v>
      </c>
      <c r="C34" s="79" t="s">
        <v>1187</v>
      </c>
      <c r="D34" s="32">
        <v>3</v>
      </c>
      <c r="E34" s="32"/>
      <c r="F34" s="206"/>
      <c r="G34" s="206"/>
      <c r="H34" s="51">
        <v>1.3</v>
      </c>
      <c r="I34" s="51" t="s">
        <v>1066</v>
      </c>
      <c r="J34" s="153"/>
      <c r="K34" s="153"/>
      <c r="L34" s="40">
        <v>39083</v>
      </c>
      <c r="M34" s="40">
        <v>39447</v>
      </c>
    </row>
    <row r="35" spans="1:13" ht="45">
      <c r="A35" s="70"/>
      <c r="B35" s="32" t="s">
        <v>788</v>
      </c>
      <c r="C35" s="253" t="s">
        <v>1188</v>
      </c>
      <c r="D35" s="32">
        <v>3</v>
      </c>
      <c r="E35" s="32"/>
      <c r="F35" s="206"/>
      <c r="G35" s="206"/>
      <c r="H35" s="51">
        <v>1.8</v>
      </c>
      <c r="I35" s="51" t="s">
        <v>1066</v>
      </c>
      <c r="J35" s="153"/>
      <c r="K35" s="153"/>
      <c r="L35" s="40">
        <v>39192</v>
      </c>
      <c r="M35" s="40">
        <v>39416</v>
      </c>
    </row>
    <row r="36" spans="1:13" ht="45">
      <c r="A36" s="70"/>
      <c r="B36" s="32" t="s">
        <v>789</v>
      </c>
      <c r="C36" s="79" t="s">
        <v>944</v>
      </c>
      <c r="D36" s="32">
        <v>4</v>
      </c>
      <c r="E36" s="51">
        <v>0.2</v>
      </c>
      <c r="F36" s="206"/>
      <c r="G36" s="51"/>
      <c r="H36" s="51"/>
      <c r="I36" s="51" t="s">
        <v>1066</v>
      </c>
      <c r="J36" s="155"/>
      <c r="K36" s="155"/>
      <c r="L36" s="155">
        <v>38961</v>
      </c>
      <c r="M36" s="40">
        <v>39082</v>
      </c>
    </row>
    <row r="37" spans="1:13" ht="45">
      <c r="A37" s="70"/>
      <c r="B37" s="32" t="s">
        <v>945</v>
      </c>
      <c r="C37" s="253" t="s">
        <v>944</v>
      </c>
      <c r="D37" s="32">
        <v>4</v>
      </c>
      <c r="E37" s="32"/>
      <c r="F37" s="51">
        <v>0.17565436</v>
      </c>
      <c r="G37" s="51"/>
      <c r="H37" s="51">
        <v>0.08</v>
      </c>
      <c r="I37" s="51" t="s">
        <v>1066</v>
      </c>
      <c r="J37" s="153"/>
      <c r="K37" s="153"/>
      <c r="L37" s="40">
        <v>39083</v>
      </c>
      <c r="M37" s="40">
        <v>39447</v>
      </c>
    </row>
    <row r="38" spans="1:13" ht="67.5">
      <c r="A38" s="70"/>
      <c r="B38" s="32" t="s">
        <v>946</v>
      </c>
      <c r="C38" s="253" t="s">
        <v>79</v>
      </c>
      <c r="D38" s="32">
        <v>2</v>
      </c>
      <c r="E38" s="51">
        <v>0.8</v>
      </c>
      <c r="F38" s="206"/>
      <c r="G38" s="51">
        <v>0.1</v>
      </c>
      <c r="H38" s="206"/>
      <c r="I38" s="30" t="s">
        <v>57</v>
      </c>
      <c r="J38" s="40">
        <v>39006</v>
      </c>
      <c r="K38" s="40">
        <v>39037</v>
      </c>
      <c r="L38" s="40">
        <v>39048</v>
      </c>
      <c r="M38" s="40">
        <v>39082</v>
      </c>
    </row>
    <row r="39" spans="1:13" ht="12.75">
      <c r="A39" s="70"/>
      <c r="B39" s="32" t="s">
        <v>947</v>
      </c>
      <c r="C39" s="79" t="s">
        <v>589</v>
      </c>
      <c r="D39" s="32">
        <v>2</v>
      </c>
      <c r="E39" s="51">
        <v>1.4</v>
      </c>
      <c r="F39" s="206"/>
      <c r="G39" s="51">
        <v>0.9</v>
      </c>
      <c r="H39" s="206"/>
      <c r="I39" s="30" t="s">
        <v>57</v>
      </c>
      <c r="J39" s="40">
        <v>39006</v>
      </c>
      <c r="K39" s="40">
        <v>39037</v>
      </c>
      <c r="L39" s="40">
        <v>39048</v>
      </c>
      <c r="M39" s="40">
        <v>39082</v>
      </c>
    </row>
    <row r="40" spans="1:13" ht="33.75">
      <c r="A40" s="70"/>
      <c r="B40" s="32" t="s">
        <v>948</v>
      </c>
      <c r="C40" s="79" t="s">
        <v>949</v>
      </c>
      <c r="D40" s="32">
        <v>4</v>
      </c>
      <c r="E40" s="51">
        <v>0.5</v>
      </c>
      <c r="F40" s="206"/>
      <c r="G40" s="51"/>
      <c r="H40" s="51"/>
      <c r="I40" s="51" t="s">
        <v>1066</v>
      </c>
      <c r="J40" s="30"/>
      <c r="K40" s="40"/>
      <c r="L40" s="40">
        <v>38961</v>
      </c>
      <c r="M40" s="40">
        <v>39082</v>
      </c>
    </row>
    <row r="41" spans="1:13" ht="33.75">
      <c r="A41" s="70"/>
      <c r="B41" s="32" t="s">
        <v>948</v>
      </c>
      <c r="C41" s="253" t="s">
        <v>949</v>
      </c>
      <c r="D41" s="32">
        <v>4</v>
      </c>
      <c r="E41" s="32"/>
      <c r="F41" s="51">
        <v>0.25439558</v>
      </c>
      <c r="G41" s="51"/>
      <c r="H41" s="51">
        <v>0.135</v>
      </c>
      <c r="I41" s="51" t="s">
        <v>1066</v>
      </c>
      <c r="J41" s="155"/>
      <c r="K41" s="155"/>
      <c r="L41" s="155">
        <v>39083</v>
      </c>
      <c r="M41" s="40">
        <v>39447</v>
      </c>
    </row>
    <row r="42" spans="1:13" ht="22.5">
      <c r="A42" s="70"/>
      <c r="B42" s="32" t="s">
        <v>950</v>
      </c>
      <c r="C42" s="156" t="s">
        <v>951</v>
      </c>
      <c r="D42" s="157">
        <v>2</v>
      </c>
      <c r="E42" s="207">
        <v>0.1</v>
      </c>
      <c r="F42" s="206"/>
      <c r="G42" s="207"/>
      <c r="H42" s="207"/>
      <c r="I42" s="51" t="s">
        <v>1066</v>
      </c>
      <c r="J42" s="155"/>
      <c r="K42" s="155"/>
      <c r="L42" s="155">
        <v>38869</v>
      </c>
      <c r="M42" s="40">
        <v>39082</v>
      </c>
    </row>
    <row r="43" spans="1:13" ht="22.5">
      <c r="A43" s="70"/>
      <c r="B43" s="32" t="s">
        <v>952</v>
      </c>
      <c r="C43" s="156" t="s">
        <v>953</v>
      </c>
      <c r="D43" s="157">
        <v>2</v>
      </c>
      <c r="E43" s="157"/>
      <c r="F43" s="207">
        <v>0.385</v>
      </c>
      <c r="G43" s="207"/>
      <c r="H43" s="207"/>
      <c r="I43" s="51" t="s">
        <v>1066</v>
      </c>
      <c r="J43" s="155"/>
      <c r="K43" s="155"/>
      <c r="L43" s="155">
        <v>39083</v>
      </c>
      <c r="M43" s="40">
        <v>39447</v>
      </c>
    </row>
    <row r="44" spans="1:13" ht="22.5">
      <c r="A44" s="70"/>
      <c r="B44" s="32" t="s">
        <v>954</v>
      </c>
      <c r="C44" s="156" t="s">
        <v>863</v>
      </c>
      <c r="D44" s="157">
        <v>2</v>
      </c>
      <c r="E44" s="207">
        <v>0.1</v>
      </c>
      <c r="F44" s="206"/>
      <c r="G44" s="207"/>
      <c r="H44" s="207"/>
      <c r="I44" s="51" t="s">
        <v>1066</v>
      </c>
      <c r="J44" s="155"/>
      <c r="K44" s="155"/>
      <c r="L44" s="155">
        <v>38869</v>
      </c>
      <c r="M44" s="40">
        <v>39082</v>
      </c>
    </row>
    <row r="45" spans="1:13" ht="22.5">
      <c r="A45" s="70"/>
      <c r="B45" s="32" t="s">
        <v>955</v>
      </c>
      <c r="C45" s="156" t="s">
        <v>403</v>
      </c>
      <c r="D45" s="157">
        <v>2</v>
      </c>
      <c r="E45" s="157"/>
      <c r="F45" s="207">
        <v>0.21</v>
      </c>
      <c r="G45" s="207"/>
      <c r="H45" s="207"/>
      <c r="I45" s="51" t="s">
        <v>1066</v>
      </c>
      <c r="J45" s="155"/>
      <c r="K45" s="155"/>
      <c r="L45" s="155">
        <v>39083</v>
      </c>
      <c r="M45" s="40">
        <v>39447</v>
      </c>
    </row>
    <row r="46" spans="1:13" ht="45">
      <c r="A46" s="70"/>
      <c r="B46" s="32" t="s">
        <v>590</v>
      </c>
      <c r="C46" s="27" t="s">
        <v>448</v>
      </c>
      <c r="D46" s="32">
        <v>2</v>
      </c>
      <c r="E46" s="51">
        <v>0.5</v>
      </c>
      <c r="F46" s="206"/>
      <c r="G46" s="51"/>
      <c r="H46" s="51"/>
      <c r="I46" s="51" t="s">
        <v>1066</v>
      </c>
      <c r="J46" s="30"/>
      <c r="K46" s="40"/>
      <c r="L46" s="40">
        <v>38961</v>
      </c>
      <c r="M46" s="40">
        <v>39082</v>
      </c>
    </row>
    <row r="47" spans="1:13" ht="45">
      <c r="A47" s="70"/>
      <c r="B47" s="32" t="s">
        <v>590</v>
      </c>
      <c r="C47" s="27" t="s">
        <v>448</v>
      </c>
      <c r="D47" s="32">
        <v>2</v>
      </c>
      <c r="E47" s="32"/>
      <c r="F47" s="51">
        <v>0.5</v>
      </c>
      <c r="G47" s="51"/>
      <c r="H47" s="51"/>
      <c r="I47" s="51" t="s">
        <v>1066</v>
      </c>
      <c r="J47" s="30"/>
      <c r="K47" s="40"/>
      <c r="L47" s="40">
        <v>39083</v>
      </c>
      <c r="M47" s="40">
        <v>39436</v>
      </c>
    </row>
    <row r="48" spans="1:13" ht="33.75">
      <c r="A48" s="70"/>
      <c r="B48" s="32" t="s">
        <v>47</v>
      </c>
      <c r="C48" s="27" t="s">
        <v>449</v>
      </c>
      <c r="D48" s="32">
        <v>3</v>
      </c>
      <c r="E48" s="32"/>
      <c r="F48" s="206"/>
      <c r="G48" s="206"/>
      <c r="H48" s="209">
        <v>0.5</v>
      </c>
      <c r="I48" s="151" t="s">
        <v>57</v>
      </c>
      <c r="J48" s="40">
        <v>39102</v>
      </c>
      <c r="K48" s="40">
        <v>39133</v>
      </c>
      <c r="L48" s="40">
        <v>39151</v>
      </c>
      <c r="M48" s="40">
        <v>39232</v>
      </c>
    </row>
    <row r="49" spans="1:13" ht="22.5">
      <c r="A49" s="70"/>
      <c r="B49" s="32" t="s">
        <v>932</v>
      </c>
      <c r="C49" s="27" t="s">
        <v>943</v>
      </c>
      <c r="D49" s="32">
        <v>4</v>
      </c>
      <c r="E49" s="32"/>
      <c r="F49" s="51">
        <v>0.0323</v>
      </c>
      <c r="G49" s="51"/>
      <c r="H49" s="51"/>
      <c r="I49" s="51" t="s">
        <v>1066</v>
      </c>
      <c r="J49" s="30"/>
      <c r="K49" s="40"/>
      <c r="L49" s="40">
        <v>39083</v>
      </c>
      <c r="M49" s="40">
        <v>39436</v>
      </c>
    </row>
    <row r="50" spans="1:13" ht="78.75">
      <c r="A50" s="70"/>
      <c r="B50" s="32" t="s">
        <v>1038</v>
      </c>
      <c r="C50" s="27" t="s">
        <v>80</v>
      </c>
      <c r="D50" s="32">
        <v>2</v>
      </c>
      <c r="E50" s="51">
        <v>0.3</v>
      </c>
      <c r="F50" s="206"/>
      <c r="G50" s="51"/>
      <c r="H50" s="51"/>
      <c r="I50" s="51" t="s">
        <v>1066</v>
      </c>
      <c r="J50" s="30"/>
      <c r="K50" s="40"/>
      <c r="L50" s="40">
        <v>38899</v>
      </c>
      <c r="M50" s="40">
        <v>39082</v>
      </c>
    </row>
    <row r="51" spans="1:13" ht="78.75">
      <c r="A51" s="70"/>
      <c r="B51" s="32" t="s">
        <v>48</v>
      </c>
      <c r="C51" s="27" t="s">
        <v>80</v>
      </c>
      <c r="D51" s="32">
        <v>2</v>
      </c>
      <c r="E51" s="32"/>
      <c r="F51" s="51">
        <v>0.295</v>
      </c>
      <c r="G51" s="51"/>
      <c r="H51" s="51"/>
      <c r="I51" s="51" t="s">
        <v>1066</v>
      </c>
      <c r="J51" s="30"/>
      <c r="K51" s="40"/>
      <c r="L51" s="40">
        <v>39083</v>
      </c>
      <c r="M51" s="40">
        <v>39436</v>
      </c>
    </row>
    <row r="52" spans="1:13" ht="22.5">
      <c r="A52" s="70"/>
      <c r="B52" s="32" t="s">
        <v>49</v>
      </c>
      <c r="C52" s="27" t="s">
        <v>630</v>
      </c>
      <c r="D52" s="32">
        <v>1</v>
      </c>
      <c r="E52" s="32"/>
      <c r="F52" s="51">
        <v>10.001523</v>
      </c>
      <c r="G52" s="51"/>
      <c r="H52" s="51"/>
      <c r="I52" s="30" t="s">
        <v>57</v>
      </c>
      <c r="J52" s="40">
        <v>39123</v>
      </c>
      <c r="K52" s="40">
        <v>39161</v>
      </c>
      <c r="L52" s="40">
        <v>39182</v>
      </c>
      <c r="M52" s="40">
        <v>39447</v>
      </c>
    </row>
    <row r="53" spans="1:13" ht="22.5">
      <c r="A53" s="70"/>
      <c r="B53" s="32" t="s">
        <v>49</v>
      </c>
      <c r="C53" s="27" t="s">
        <v>956</v>
      </c>
      <c r="D53" s="32">
        <v>2</v>
      </c>
      <c r="E53" s="32"/>
      <c r="F53" s="51">
        <v>0.1</v>
      </c>
      <c r="G53" s="51"/>
      <c r="H53" s="51"/>
      <c r="I53" s="30" t="s">
        <v>57</v>
      </c>
      <c r="J53" s="40">
        <v>39123</v>
      </c>
      <c r="K53" s="40">
        <v>39161</v>
      </c>
      <c r="L53" s="40">
        <v>39182</v>
      </c>
      <c r="M53" s="40">
        <v>39436</v>
      </c>
    </row>
    <row r="54" spans="1:13" ht="22.5">
      <c r="A54" s="70"/>
      <c r="B54" s="32" t="s">
        <v>49</v>
      </c>
      <c r="C54" s="27" t="s">
        <v>310</v>
      </c>
      <c r="D54" s="32">
        <v>2</v>
      </c>
      <c r="E54" s="32"/>
      <c r="F54" s="51">
        <v>0.2</v>
      </c>
      <c r="G54" s="51"/>
      <c r="H54" s="51"/>
      <c r="I54" s="30" t="s">
        <v>57</v>
      </c>
      <c r="J54" s="40">
        <v>39123</v>
      </c>
      <c r="K54" s="40">
        <v>39161</v>
      </c>
      <c r="L54" s="40">
        <v>39182</v>
      </c>
      <c r="M54" s="40">
        <v>39436</v>
      </c>
    </row>
    <row r="55" spans="1:13" ht="12.75">
      <c r="A55" s="70"/>
      <c r="B55" s="32" t="s">
        <v>49</v>
      </c>
      <c r="C55" s="27" t="s">
        <v>783</v>
      </c>
      <c r="D55" s="32">
        <v>3</v>
      </c>
      <c r="E55" s="32"/>
      <c r="F55" s="206"/>
      <c r="G55" s="206"/>
      <c r="H55" s="51">
        <v>0.6</v>
      </c>
      <c r="I55" s="30" t="s">
        <v>57</v>
      </c>
      <c r="J55" s="40">
        <v>39123</v>
      </c>
      <c r="K55" s="40">
        <v>39161</v>
      </c>
      <c r="L55" s="40">
        <v>39182</v>
      </c>
      <c r="M55" s="40">
        <v>39436</v>
      </c>
    </row>
    <row r="56" spans="1:13" ht="22.5">
      <c r="A56" s="70"/>
      <c r="B56" s="32" t="s">
        <v>49</v>
      </c>
      <c r="C56" s="27" t="s">
        <v>957</v>
      </c>
      <c r="D56" s="32">
        <v>4</v>
      </c>
      <c r="E56" s="32"/>
      <c r="F56" s="51">
        <v>0.09864</v>
      </c>
      <c r="G56" s="51"/>
      <c r="H56" s="51"/>
      <c r="I56" s="30" t="s">
        <v>57</v>
      </c>
      <c r="J56" s="40">
        <v>39123</v>
      </c>
      <c r="K56" s="40">
        <v>39161</v>
      </c>
      <c r="L56" s="40">
        <v>39182</v>
      </c>
      <c r="M56" s="40">
        <v>39436</v>
      </c>
    </row>
    <row r="57" spans="1:13" ht="22.5">
      <c r="A57" s="70"/>
      <c r="B57" s="32" t="s">
        <v>50</v>
      </c>
      <c r="C57" s="27" t="s">
        <v>864</v>
      </c>
      <c r="D57" s="32">
        <v>2</v>
      </c>
      <c r="E57" s="32"/>
      <c r="F57" s="51">
        <v>0.405</v>
      </c>
      <c r="G57" s="51"/>
      <c r="H57" s="51"/>
      <c r="I57" s="30" t="s">
        <v>1066</v>
      </c>
      <c r="J57" s="40"/>
      <c r="K57" s="40"/>
      <c r="L57" s="40">
        <v>39182</v>
      </c>
      <c r="M57" s="40">
        <v>39436</v>
      </c>
    </row>
    <row r="58" spans="1:13" ht="22.5">
      <c r="A58" s="70"/>
      <c r="B58" s="32" t="s">
        <v>50</v>
      </c>
      <c r="C58" s="27" t="s">
        <v>865</v>
      </c>
      <c r="D58" s="32">
        <v>3</v>
      </c>
      <c r="E58" s="32"/>
      <c r="F58" s="206"/>
      <c r="G58" s="206"/>
      <c r="H58" s="51">
        <v>0.2</v>
      </c>
      <c r="I58" s="30" t="s">
        <v>57</v>
      </c>
      <c r="J58" s="40">
        <v>39123</v>
      </c>
      <c r="K58" s="40">
        <v>39161</v>
      </c>
      <c r="L58" s="40">
        <v>39182</v>
      </c>
      <c r="M58" s="40">
        <v>39436</v>
      </c>
    </row>
    <row r="59" spans="1:13" ht="22.5">
      <c r="A59" s="70"/>
      <c r="B59" s="32" t="s">
        <v>50</v>
      </c>
      <c r="C59" s="27" t="s">
        <v>957</v>
      </c>
      <c r="D59" s="32">
        <v>4</v>
      </c>
      <c r="E59" s="32"/>
      <c r="F59" s="51">
        <v>0.0433795</v>
      </c>
      <c r="G59" s="51"/>
      <c r="H59" s="51">
        <v>0.019</v>
      </c>
      <c r="I59" s="51" t="s">
        <v>1066</v>
      </c>
      <c r="J59" s="40"/>
      <c r="K59" s="40"/>
      <c r="L59" s="40">
        <v>39192</v>
      </c>
      <c r="M59" s="40">
        <v>39436</v>
      </c>
    </row>
    <row r="60" spans="1:13" ht="22.5">
      <c r="A60" s="70"/>
      <c r="B60" s="32" t="s">
        <v>958</v>
      </c>
      <c r="C60" s="27" t="s">
        <v>866</v>
      </c>
      <c r="D60" s="32">
        <v>2</v>
      </c>
      <c r="E60" s="32"/>
      <c r="F60" s="51">
        <v>0.445</v>
      </c>
      <c r="G60" s="51"/>
      <c r="H60" s="51"/>
      <c r="I60" s="51" t="s">
        <v>1066</v>
      </c>
      <c r="J60" s="40"/>
      <c r="K60" s="40"/>
      <c r="L60" s="40">
        <v>39083</v>
      </c>
      <c r="M60" s="40">
        <v>39436</v>
      </c>
    </row>
    <row r="61" spans="1:13" ht="45">
      <c r="A61" s="70"/>
      <c r="B61" s="32" t="s">
        <v>867</v>
      </c>
      <c r="C61" s="27" t="s">
        <v>780</v>
      </c>
      <c r="D61" s="32">
        <v>2</v>
      </c>
      <c r="E61" s="51">
        <v>0.3</v>
      </c>
      <c r="F61" s="206"/>
      <c r="G61" s="51"/>
      <c r="H61" s="51"/>
      <c r="I61" s="51" t="s">
        <v>1066</v>
      </c>
      <c r="J61" s="30"/>
      <c r="K61" s="40"/>
      <c r="L61" s="40">
        <v>38899</v>
      </c>
      <c r="M61" s="40">
        <v>39082</v>
      </c>
    </row>
    <row r="62" spans="1:13" ht="45">
      <c r="A62" s="70"/>
      <c r="B62" s="32" t="s">
        <v>1263</v>
      </c>
      <c r="C62" s="27" t="s">
        <v>780</v>
      </c>
      <c r="D62" s="32">
        <v>2</v>
      </c>
      <c r="E62" s="32"/>
      <c r="F62" s="51">
        <v>0.305</v>
      </c>
      <c r="G62" s="51"/>
      <c r="H62" s="51"/>
      <c r="I62" s="51" t="s">
        <v>1066</v>
      </c>
      <c r="J62" s="30"/>
      <c r="K62" s="40"/>
      <c r="L62" s="40">
        <v>39083</v>
      </c>
      <c r="M62" s="40">
        <v>39436</v>
      </c>
    </row>
    <row r="63" spans="1:13" ht="45">
      <c r="A63" s="70"/>
      <c r="B63" s="32" t="s">
        <v>51</v>
      </c>
      <c r="C63" s="28" t="s">
        <v>781</v>
      </c>
      <c r="D63" s="32">
        <v>2</v>
      </c>
      <c r="E63" s="205">
        <v>0.2</v>
      </c>
      <c r="F63" s="206"/>
      <c r="G63" s="205"/>
      <c r="H63" s="205"/>
      <c r="I63" s="51" t="s">
        <v>1066</v>
      </c>
      <c r="J63" s="40"/>
      <c r="K63" s="40"/>
      <c r="L63" s="40">
        <v>38961</v>
      </c>
      <c r="M63" s="40">
        <v>39082</v>
      </c>
    </row>
    <row r="64" spans="1:13" ht="45">
      <c r="A64" s="70"/>
      <c r="B64" s="32" t="s">
        <v>52</v>
      </c>
      <c r="C64" s="28" t="s">
        <v>781</v>
      </c>
      <c r="D64" s="32">
        <v>2</v>
      </c>
      <c r="E64" s="32"/>
      <c r="F64" s="205">
        <v>0.24</v>
      </c>
      <c r="G64" s="205"/>
      <c r="H64" s="205"/>
      <c r="I64" s="51" t="s">
        <v>1066</v>
      </c>
      <c r="J64" s="40"/>
      <c r="K64" s="40"/>
      <c r="L64" s="40">
        <v>39083</v>
      </c>
      <c r="M64" s="40">
        <v>39431</v>
      </c>
    </row>
    <row r="65" spans="1:13" ht="33.75">
      <c r="A65" s="70"/>
      <c r="B65" s="32" t="s">
        <v>1264</v>
      </c>
      <c r="C65" s="28" t="s">
        <v>933</v>
      </c>
      <c r="D65" s="32">
        <v>2</v>
      </c>
      <c r="E65" s="32"/>
      <c r="F65" s="205">
        <v>0.29</v>
      </c>
      <c r="G65" s="205"/>
      <c r="H65" s="205"/>
      <c r="I65" s="51" t="s">
        <v>1066</v>
      </c>
      <c r="J65" s="40"/>
      <c r="K65" s="40"/>
      <c r="L65" s="40">
        <v>39083</v>
      </c>
      <c r="M65" s="40">
        <v>39263</v>
      </c>
    </row>
    <row r="66" spans="1:13" ht="22.5">
      <c r="A66" s="70"/>
      <c r="B66" s="32" t="s">
        <v>959</v>
      </c>
      <c r="C66" s="27" t="s">
        <v>844</v>
      </c>
      <c r="D66" s="32">
        <v>1</v>
      </c>
      <c r="E66" s="32"/>
      <c r="F66" s="51">
        <v>1.9</v>
      </c>
      <c r="G66" s="51"/>
      <c r="H66" s="51"/>
      <c r="I66" s="31" t="s">
        <v>57</v>
      </c>
      <c r="J66" s="40">
        <v>39123</v>
      </c>
      <c r="K66" s="40">
        <v>39161</v>
      </c>
      <c r="L66" s="40">
        <v>39182</v>
      </c>
      <c r="M66" s="40">
        <v>39447</v>
      </c>
    </row>
    <row r="67" spans="1:13" ht="22.5">
      <c r="A67" s="70"/>
      <c r="B67" s="32" t="s">
        <v>499</v>
      </c>
      <c r="C67" s="27" t="s">
        <v>1265</v>
      </c>
      <c r="D67" s="32">
        <v>2</v>
      </c>
      <c r="E67" s="32"/>
      <c r="F67" s="51">
        <v>0.295</v>
      </c>
      <c r="G67" s="51"/>
      <c r="H67" s="51"/>
      <c r="I67" s="30" t="s">
        <v>1066</v>
      </c>
      <c r="J67" s="40"/>
      <c r="K67" s="40"/>
      <c r="L67" s="40">
        <v>39182</v>
      </c>
      <c r="M67" s="40">
        <v>39426</v>
      </c>
    </row>
    <row r="68" spans="1:13" ht="22.5">
      <c r="A68" s="70"/>
      <c r="B68" s="32" t="s">
        <v>500</v>
      </c>
      <c r="C68" s="27" t="s">
        <v>1266</v>
      </c>
      <c r="D68" s="32">
        <v>3</v>
      </c>
      <c r="E68" s="32"/>
      <c r="F68" s="206"/>
      <c r="G68" s="206"/>
      <c r="H68" s="51">
        <v>0.2</v>
      </c>
      <c r="I68" s="51" t="s">
        <v>1066</v>
      </c>
      <c r="J68" s="40"/>
      <c r="K68" s="40"/>
      <c r="L68" s="40">
        <v>39192</v>
      </c>
      <c r="M68" s="40">
        <v>39426</v>
      </c>
    </row>
    <row r="69" spans="1:13" ht="45">
      <c r="A69" s="70"/>
      <c r="B69" s="158" t="s">
        <v>934</v>
      </c>
      <c r="C69" s="28" t="s">
        <v>996</v>
      </c>
      <c r="D69" s="32">
        <v>1</v>
      </c>
      <c r="E69" s="32"/>
      <c r="F69" s="205">
        <v>13.446</v>
      </c>
      <c r="G69" s="205"/>
      <c r="H69" s="205"/>
      <c r="I69" s="51" t="s">
        <v>57</v>
      </c>
      <c r="J69" s="40">
        <v>39102</v>
      </c>
      <c r="K69" s="40">
        <v>39133</v>
      </c>
      <c r="L69" s="40">
        <v>39151</v>
      </c>
      <c r="M69" s="40">
        <v>39447</v>
      </c>
    </row>
    <row r="70" spans="1:13" ht="33.75">
      <c r="A70" s="70"/>
      <c r="B70" s="158" t="s">
        <v>997</v>
      </c>
      <c r="C70" s="28" t="s">
        <v>1172</v>
      </c>
      <c r="D70" s="32">
        <v>3</v>
      </c>
      <c r="E70" s="32"/>
      <c r="F70" s="206"/>
      <c r="G70" s="205">
        <v>0.7</v>
      </c>
      <c r="H70" s="206"/>
      <c r="I70" s="51" t="s">
        <v>1066</v>
      </c>
      <c r="J70" s="32"/>
      <c r="K70" s="40"/>
      <c r="L70" s="40">
        <v>38869</v>
      </c>
      <c r="M70" s="40">
        <v>39082</v>
      </c>
    </row>
    <row r="71" spans="1:13" ht="45">
      <c r="A71" s="70"/>
      <c r="B71" s="158" t="s">
        <v>1173</v>
      </c>
      <c r="C71" s="28" t="s">
        <v>1174</v>
      </c>
      <c r="D71" s="32">
        <v>1</v>
      </c>
      <c r="E71" s="205">
        <v>0.75279</v>
      </c>
      <c r="F71" s="206"/>
      <c r="G71" s="205"/>
      <c r="H71" s="205"/>
      <c r="I71" s="151" t="s">
        <v>57</v>
      </c>
      <c r="J71" s="40">
        <v>38957</v>
      </c>
      <c r="K71" s="40">
        <v>38995</v>
      </c>
      <c r="L71" s="40">
        <v>39000</v>
      </c>
      <c r="M71" s="40">
        <v>39082</v>
      </c>
    </row>
    <row r="72" spans="1:13" ht="45">
      <c r="A72" s="70"/>
      <c r="B72" s="158" t="s">
        <v>1175</v>
      </c>
      <c r="C72" s="28" t="s">
        <v>846</v>
      </c>
      <c r="D72" s="32">
        <v>1</v>
      </c>
      <c r="E72" s="32"/>
      <c r="F72" s="205">
        <v>8.15</v>
      </c>
      <c r="G72" s="205"/>
      <c r="H72" s="205"/>
      <c r="I72" s="151" t="s">
        <v>57</v>
      </c>
      <c r="J72" s="40">
        <v>39102</v>
      </c>
      <c r="K72" s="40">
        <v>39133</v>
      </c>
      <c r="L72" s="40">
        <v>39151</v>
      </c>
      <c r="M72" s="40">
        <v>39447</v>
      </c>
    </row>
    <row r="73" spans="1:13" ht="56.25">
      <c r="A73" s="70"/>
      <c r="B73" s="158" t="s">
        <v>1176</v>
      </c>
      <c r="C73" s="28" t="s">
        <v>1177</v>
      </c>
      <c r="D73" s="32">
        <v>2</v>
      </c>
      <c r="E73" s="205">
        <v>1.27</v>
      </c>
      <c r="F73" s="206"/>
      <c r="G73" s="205"/>
      <c r="H73" s="205"/>
      <c r="I73" s="51" t="s">
        <v>1066</v>
      </c>
      <c r="J73" s="32"/>
      <c r="K73" s="40"/>
      <c r="L73" s="40">
        <v>38869</v>
      </c>
      <c r="M73" s="40">
        <v>39082</v>
      </c>
    </row>
    <row r="74" spans="1:13" ht="56.25">
      <c r="A74" s="70"/>
      <c r="B74" s="158" t="s">
        <v>1178</v>
      </c>
      <c r="C74" s="28" t="s">
        <v>668</v>
      </c>
      <c r="D74" s="32">
        <v>2</v>
      </c>
      <c r="E74" s="32"/>
      <c r="F74" s="205">
        <v>0.92</v>
      </c>
      <c r="G74" s="205"/>
      <c r="H74" s="205"/>
      <c r="I74" s="51" t="s">
        <v>1066</v>
      </c>
      <c r="J74" s="32"/>
      <c r="K74" s="40"/>
      <c r="L74" s="40">
        <v>39083</v>
      </c>
      <c r="M74" s="40">
        <v>39436</v>
      </c>
    </row>
    <row r="75" spans="1:13" ht="67.5">
      <c r="A75" s="70"/>
      <c r="B75" s="32" t="s">
        <v>53</v>
      </c>
      <c r="C75" s="28" t="s">
        <v>81</v>
      </c>
      <c r="D75" s="32">
        <v>2</v>
      </c>
      <c r="E75" s="205">
        <v>0.24</v>
      </c>
      <c r="F75" s="206"/>
      <c r="G75" s="205"/>
      <c r="H75" s="205"/>
      <c r="I75" s="51" t="s">
        <v>1066</v>
      </c>
      <c r="J75" s="32"/>
      <c r="K75" s="40"/>
      <c r="L75" s="40">
        <v>38869</v>
      </c>
      <c r="M75" s="40">
        <v>39082</v>
      </c>
    </row>
    <row r="76" spans="1:13" ht="67.5">
      <c r="A76" s="70"/>
      <c r="B76" s="32" t="s">
        <v>53</v>
      </c>
      <c r="C76" s="28" t="s">
        <v>81</v>
      </c>
      <c r="D76" s="32">
        <v>2</v>
      </c>
      <c r="E76" s="32"/>
      <c r="F76" s="205">
        <v>0.4</v>
      </c>
      <c r="G76" s="205"/>
      <c r="H76" s="205"/>
      <c r="I76" s="51" t="s">
        <v>1066</v>
      </c>
      <c r="J76" s="32"/>
      <c r="K76" s="40"/>
      <c r="L76" s="40">
        <v>39083</v>
      </c>
      <c r="M76" s="40">
        <v>39436</v>
      </c>
    </row>
    <row r="77" spans="1:13" ht="33.75">
      <c r="A77" s="70"/>
      <c r="B77" s="32" t="s">
        <v>54</v>
      </c>
      <c r="C77" s="28" t="s">
        <v>737</v>
      </c>
      <c r="D77" s="32">
        <v>2</v>
      </c>
      <c r="E77" s="205">
        <v>0.14</v>
      </c>
      <c r="F77" s="206"/>
      <c r="G77" s="205"/>
      <c r="H77" s="205"/>
      <c r="I77" s="51" t="s">
        <v>1066</v>
      </c>
      <c r="J77" s="32"/>
      <c r="K77" s="40"/>
      <c r="L77" s="40">
        <v>38869</v>
      </c>
      <c r="M77" s="40">
        <v>39082</v>
      </c>
    </row>
    <row r="78" spans="1:13" ht="33.75">
      <c r="A78" s="70"/>
      <c r="B78" s="32" t="s">
        <v>54</v>
      </c>
      <c r="C78" s="28" t="s">
        <v>737</v>
      </c>
      <c r="D78" s="32">
        <v>2</v>
      </c>
      <c r="E78" s="32"/>
      <c r="F78" s="205">
        <v>0.2</v>
      </c>
      <c r="G78" s="205"/>
      <c r="H78" s="205"/>
      <c r="I78" s="51" t="s">
        <v>1066</v>
      </c>
      <c r="J78" s="32"/>
      <c r="K78" s="40"/>
      <c r="L78" s="40">
        <v>39083</v>
      </c>
      <c r="M78" s="40">
        <v>39436</v>
      </c>
    </row>
    <row r="79" spans="1:13" ht="56.25">
      <c r="A79" s="70"/>
      <c r="B79" s="32" t="s">
        <v>55</v>
      </c>
      <c r="C79" s="28" t="s">
        <v>738</v>
      </c>
      <c r="D79" s="32">
        <v>2</v>
      </c>
      <c r="E79" s="205">
        <v>16</v>
      </c>
      <c r="F79" s="206"/>
      <c r="G79" s="205"/>
      <c r="H79" s="205"/>
      <c r="I79" s="51" t="s">
        <v>57</v>
      </c>
      <c r="J79" s="40">
        <v>39006</v>
      </c>
      <c r="K79" s="40">
        <v>39037</v>
      </c>
      <c r="L79" s="40">
        <v>39048</v>
      </c>
      <c r="M79" s="40">
        <v>39081</v>
      </c>
    </row>
    <row r="80" spans="1:13" ht="56.25">
      <c r="A80" s="71"/>
      <c r="B80" s="32" t="s">
        <v>1039</v>
      </c>
      <c r="C80" s="28" t="s">
        <v>738</v>
      </c>
      <c r="D80" s="32">
        <v>2</v>
      </c>
      <c r="E80" s="32"/>
      <c r="F80" s="205">
        <v>11.5</v>
      </c>
      <c r="G80" s="205"/>
      <c r="H80" s="205">
        <v>15</v>
      </c>
      <c r="I80" s="51" t="s">
        <v>57</v>
      </c>
      <c r="J80" s="40">
        <v>39102</v>
      </c>
      <c r="K80" s="40">
        <v>39133</v>
      </c>
      <c r="L80" s="40">
        <v>39151</v>
      </c>
      <c r="M80" s="40">
        <v>39436</v>
      </c>
    </row>
    <row r="81" spans="1:13" ht="56.25">
      <c r="A81" s="70"/>
      <c r="B81" s="32" t="s">
        <v>1040</v>
      </c>
      <c r="C81" s="28" t="s">
        <v>739</v>
      </c>
      <c r="D81" s="32">
        <v>2</v>
      </c>
      <c r="E81" s="32"/>
      <c r="F81" s="205">
        <v>1.4</v>
      </c>
      <c r="G81" s="205"/>
      <c r="H81" s="205"/>
      <c r="I81" s="51" t="s">
        <v>1066</v>
      </c>
      <c r="J81" s="32"/>
      <c r="K81" s="40"/>
      <c r="L81" s="40">
        <v>39083</v>
      </c>
      <c r="M81" s="40">
        <v>39436</v>
      </c>
    </row>
    <row r="82" spans="1:13" ht="33.75">
      <c r="A82" s="70"/>
      <c r="B82" s="32" t="s">
        <v>1041</v>
      </c>
      <c r="C82" s="28" t="s">
        <v>740</v>
      </c>
      <c r="D82" s="32">
        <v>2</v>
      </c>
      <c r="E82" s="205">
        <v>0.4</v>
      </c>
      <c r="F82" s="206"/>
      <c r="G82" s="205"/>
      <c r="H82" s="205"/>
      <c r="I82" s="51" t="s">
        <v>1066</v>
      </c>
      <c r="J82" s="32"/>
      <c r="K82" s="40"/>
      <c r="L82" s="40">
        <v>38899</v>
      </c>
      <c r="M82" s="40">
        <v>39082</v>
      </c>
    </row>
    <row r="83" spans="1:13" ht="33.75">
      <c r="A83" s="70"/>
      <c r="B83" s="32" t="s">
        <v>1042</v>
      </c>
      <c r="C83" s="28" t="s">
        <v>740</v>
      </c>
      <c r="D83" s="32">
        <v>2</v>
      </c>
      <c r="E83" s="32"/>
      <c r="F83" s="205">
        <v>0.4</v>
      </c>
      <c r="G83" s="205"/>
      <c r="H83" s="205"/>
      <c r="I83" s="51" t="s">
        <v>1066</v>
      </c>
      <c r="J83" s="32"/>
      <c r="K83" s="40"/>
      <c r="L83" s="40">
        <v>39083</v>
      </c>
      <c r="M83" s="40">
        <v>39436</v>
      </c>
    </row>
    <row r="84" spans="1:13" ht="56.25">
      <c r="A84" s="70"/>
      <c r="B84" s="32" t="s">
        <v>1043</v>
      </c>
      <c r="C84" s="28" t="s">
        <v>741</v>
      </c>
      <c r="D84" s="32">
        <v>2</v>
      </c>
      <c r="E84" s="205">
        <v>0.4</v>
      </c>
      <c r="F84" s="206"/>
      <c r="G84" s="205"/>
      <c r="H84" s="205"/>
      <c r="I84" s="51" t="s">
        <v>1066</v>
      </c>
      <c r="J84" s="32"/>
      <c r="K84" s="40"/>
      <c r="L84" s="40">
        <v>38961</v>
      </c>
      <c r="M84" s="40">
        <v>39082</v>
      </c>
    </row>
    <row r="85" spans="1:13" ht="56.25">
      <c r="A85" s="70"/>
      <c r="B85" s="32" t="s">
        <v>669</v>
      </c>
      <c r="C85" s="28" t="s">
        <v>741</v>
      </c>
      <c r="D85" s="32">
        <v>2</v>
      </c>
      <c r="E85" s="32"/>
      <c r="F85" s="205">
        <v>0.7</v>
      </c>
      <c r="G85" s="205"/>
      <c r="H85" s="205"/>
      <c r="I85" s="51" t="s">
        <v>1066</v>
      </c>
      <c r="J85" s="32"/>
      <c r="K85" s="40"/>
      <c r="L85" s="40">
        <v>39083</v>
      </c>
      <c r="M85" s="40">
        <v>39385</v>
      </c>
    </row>
    <row r="86" spans="1:13" ht="45">
      <c r="A86" s="70"/>
      <c r="B86" s="32" t="s">
        <v>501</v>
      </c>
      <c r="C86" s="82" t="s">
        <v>1127</v>
      </c>
      <c r="D86" s="80">
        <v>1</v>
      </c>
      <c r="E86" s="208">
        <f>0.57+1+0.68+0.27</f>
        <v>2.52</v>
      </c>
      <c r="F86" s="206"/>
      <c r="G86" s="208"/>
      <c r="H86" s="208"/>
      <c r="I86" s="80" t="s">
        <v>57</v>
      </c>
      <c r="J86" s="81">
        <v>38978</v>
      </c>
      <c r="K86" s="81">
        <v>39009</v>
      </c>
      <c r="L86" s="81">
        <v>39024</v>
      </c>
      <c r="M86" s="40">
        <v>39082</v>
      </c>
    </row>
    <row r="87" spans="1:13" ht="22.5">
      <c r="A87" s="70"/>
      <c r="B87" s="32" t="s">
        <v>502</v>
      </c>
      <c r="C87" s="82" t="s">
        <v>1128</v>
      </c>
      <c r="D87" s="80">
        <v>2</v>
      </c>
      <c r="E87" s="80"/>
      <c r="F87" s="208">
        <v>0.805</v>
      </c>
      <c r="G87" s="208"/>
      <c r="H87" s="208"/>
      <c r="I87" s="51" t="s">
        <v>1066</v>
      </c>
      <c r="J87" s="81"/>
      <c r="K87" s="81"/>
      <c r="L87" s="81">
        <v>39092</v>
      </c>
      <c r="M87" s="40">
        <v>39446</v>
      </c>
    </row>
    <row r="88" spans="1:13" ht="12.75">
      <c r="A88" s="70"/>
      <c r="B88" s="32" t="s">
        <v>1129</v>
      </c>
      <c r="C88" s="82" t="s">
        <v>1189</v>
      </c>
      <c r="D88" s="80">
        <v>3</v>
      </c>
      <c r="E88" s="80"/>
      <c r="F88" s="206"/>
      <c r="G88" s="206"/>
      <c r="H88" s="208">
        <v>0.8</v>
      </c>
      <c r="I88" s="80" t="s">
        <v>57</v>
      </c>
      <c r="J88" s="40">
        <v>39092</v>
      </c>
      <c r="K88" s="40">
        <v>39123</v>
      </c>
      <c r="L88" s="40">
        <v>39142</v>
      </c>
      <c r="M88" s="40">
        <v>39446</v>
      </c>
    </row>
    <row r="89" spans="1:13" ht="56.25">
      <c r="A89" s="70"/>
      <c r="B89" s="32" t="s">
        <v>1130</v>
      </c>
      <c r="C89" s="79" t="s">
        <v>670</v>
      </c>
      <c r="D89" s="32">
        <v>2</v>
      </c>
      <c r="E89" s="32"/>
      <c r="F89" s="205">
        <v>1</v>
      </c>
      <c r="G89" s="205"/>
      <c r="H89" s="205"/>
      <c r="I89" s="30" t="s">
        <v>57</v>
      </c>
      <c r="J89" s="40">
        <v>39092</v>
      </c>
      <c r="K89" s="40">
        <v>39123</v>
      </c>
      <c r="L89" s="40">
        <v>39142</v>
      </c>
      <c r="M89" s="40">
        <v>39446</v>
      </c>
    </row>
    <row r="90" spans="1:13" ht="33.75">
      <c r="A90" s="70"/>
      <c r="B90" s="32" t="s">
        <v>503</v>
      </c>
      <c r="C90" s="27" t="s">
        <v>845</v>
      </c>
      <c r="D90" s="32">
        <v>1</v>
      </c>
      <c r="E90" s="32"/>
      <c r="F90" s="51">
        <v>0.44488</v>
      </c>
      <c r="G90" s="51"/>
      <c r="H90" s="51"/>
      <c r="I90" s="30" t="s">
        <v>57</v>
      </c>
      <c r="J90" s="81">
        <v>39102</v>
      </c>
      <c r="K90" s="81">
        <v>39133</v>
      </c>
      <c r="L90" s="40">
        <v>39151</v>
      </c>
      <c r="M90" s="40">
        <v>39447</v>
      </c>
    </row>
    <row r="91" spans="1:13" ht="22.5">
      <c r="A91" s="70"/>
      <c r="B91" s="159" t="s">
        <v>1131</v>
      </c>
      <c r="C91" s="160" t="s">
        <v>543</v>
      </c>
      <c r="D91" s="32">
        <v>2</v>
      </c>
      <c r="E91" s="32"/>
      <c r="F91" s="51">
        <v>0.305</v>
      </c>
      <c r="G91" s="51"/>
      <c r="H91" s="51"/>
      <c r="I91" s="51" t="s">
        <v>1066</v>
      </c>
      <c r="J91" s="40"/>
      <c r="K91" s="40"/>
      <c r="L91" s="40">
        <v>39083</v>
      </c>
      <c r="M91" s="40">
        <v>39447</v>
      </c>
    </row>
    <row r="92" spans="1:13" ht="22.5">
      <c r="A92" s="70"/>
      <c r="B92" s="159" t="s">
        <v>1132</v>
      </c>
      <c r="C92" s="160" t="s">
        <v>680</v>
      </c>
      <c r="D92" s="32">
        <v>1</v>
      </c>
      <c r="E92" s="51">
        <f>0.10667+0.497475+0.13773+0.42768</f>
        <v>1.1695550000000001</v>
      </c>
      <c r="F92" s="206"/>
      <c r="G92" s="51"/>
      <c r="H92" s="51"/>
      <c r="I92" s="30" t="s">
        <v>57</v>
      </c>
      <c r="J92" s="81">
        <v>38978</v>
      </c>
      <c r="K92" s="81">
        <v>39009</v>
      </c>
      <c r="L92" s="81">
        <v>39024</v>
      </c>
      <c r="M92" s="40">
        <v>39082</v>
      </c>
    </row>
    <row r="93" spans="1:13" ht="22.5">
      <c r="A93" s="70"/>
      <c r="B93" s="159" t="s">
        <v>1133</v>
      </c>
      <c r="C93" s="27" t="s">
        <v>681</v>
      </c>
      <c r="D93" s="32">
        <v>2</v>
      </c>
      <c r="E93" s="32"/>
      <c r="F93" s="51">
        <v>0.195</v>
      </c>
      <c r="G93" s="51"/>
      <c r="H93" s="51"/>
      <c r="I93" s="51" t="s">
        <v>1066</v>
      </c>
      <c r="J93" s="40"/>
      <c r="K93" s="40"/>
      <c r="L93" s="40">
        <v>39083</v>
      </c>
      <c r="M93" s="40">
        <v>39447</v>
      </c>
    </row>
    <row r="94" spans="1:13" ht="12.75">
      <c r="A94" s="70"/>
      <c r="B94" s="32" t="s">
        <v>1044</v>
      </c>
      <c r="C94" s="28" t="s">
        <v>1134</v>
      </c>
      <c r="D94" s="32">
        <v>1</v>
      </c>
      <c r="E94" s="205">
        <v>6.5</v>
      </c>
      <c r="F94" s="206"/>
      <c r="G94" s="205"/>
      <c r="H94" s="205"/>
      <c r="I94" s="51" t="s">
        <v>57</v>
      </c>
      <c r="J94" s="40">
        <v>39006</v>
      </c>
      <c r="K94" s="40">
        <v>39037</v>
      </c>
      <c r="L94" s="40">
        <v>39042</v>
      </c>
      <c r="M94" s="40">
        <v>39082</v>
      </c>
    </row>
    <row r="95" spans="1:13" ht="22.5">
      <c r="A95" s="70"/>
      <c r="B95" s="50" t="s">
        <v>1135</v>
      </c>
      <c r="C95" s="27" t="s">
        <v>170</v>
      </c>
      <c r="D95" s="152">
        <v>1</v>
      </c>
      <c r="E95" s="152"/>
      <c r="F95" s="205">
        <v>3.5174155</v>
      </c>
      <c r="G95" s="205"/>
      <c r="H95" s="205"/>
      <c r="I95" s="30" t="s">
        <v>57</v>
      </c>
      <c r="J95" s="40">
        <v>39092</v>
      </c>
      <c r="K95" s="40">
        <v>39123</v>
      </c>
      <c r="L95" s="40">
        <v>39142</v>
      </c>
      <c r="M95" s="40">
        <v>39447</v>
      </c>
    </row>
    <row r="96" spans="1:13" ht="22.5">
      <c r="A96" s="70"/>
      <c r="B96" s="32" t="s">
        <v>1045</v>
      </c>
      <c r="C96" s="37" t="s">
        <v>742</v>
      </c>
      <c r="D96" s="32">
        <v>3</v>
      </c>
      <c r="E96" s="32"/>
      <c r="F96" s="206"/>
      <c r="G96" s="206"/>
      <c r="H96" s="205">
        <v>0.6</v>
      </c>
      <c r="I96" s="51" t="s">
        <v>57</v>
      </c>
      <c r="J96" s="40">
        <v>39092</v>
      </c>
      <c r="K96" s="40">
        <v>39123</v>
      </c>
      <c r="L96" s="40">
        <v>39142</v>
      </c>
      <c r="M96" s="40">
        <v>39447</v>
      </c>
    </row>
    <row r="97" spans="1:13" ht="33.75">
      <c r="A97" s="70"/>
      <c r="B97" s="32" t="s">
        <v>1046</v>
      </c>
      <c r="C97" s="37" t="s">
        <v>1201</v>
      </c>
      <c r="D97" s="32">
        <v>4</v>
      </c>
      <c r="E97" s="32"/>
      <c r="F97" s="205">
        <v>0.377</v>
      </c>
      <c r="G97" s="205"/>
      <c r="H97" s="205"/>
      <c r="I97" s="51" t="s">
        <v>57</v>
      </c>
      <c r="J97" s="40">
        <v>39102</v>
      </c>
      <c r="K97" s="40">
        <v>39133</v>
      </c>
      <c r="L97" s="40">
        <v>39151</v>
      </c>
      <c r="M97" s="40">
        <v>39263</v>
      </c>
    </row>
    <row r="98" spans="1:13" ht="45">
      <c r="A98" s="70"/>
      <c r="B98" s="32" t="s">
        <v>1047</v>
      </c>
      <c r="C98" s="37" t="s">
        <v>455</v>
      </c>
      <c r="D98" s="32">
        <v>2</v>
      </c>
      <c r="E98" s="32"/>
      <c r="F98" s="205">
        <v>0.945</v>
      </c>
      <c r="G98" s="205"/>
      <c r="H98" s="205"/>
      <c r="I98" s="51" t="s">
        <v>1066</v>
      </c>
      <c r="J98" s="32"/>
      <c r="K98" s="40"/>
      <c r="L98" s="40">
        <v>39083</v>
      </c>
      <c r="M98" s="40">
        <v>39263</v>
      </c>
    </row>
    <row r="99" spans="1:13" ht="22.5">
      <c r="A99" s="70"/>
      <c r="B99" s="32" t="s">
        <v>1048</v>
      </c>
      <c r="C99" s="37" t="s">
        <v>1190</v>
      </c>
      <c r="D99" s="32">
        <v>3</v>
      </c>
      <c r="E99" s="32"/>
      <c r="F99" s="206"/>
      <c r="G99" s="206"/>
      <c r="H99" s="205">
        <v>0.2</v>
      </c>
      <c r="I99" s="51" t="s">
        <v>57</v>
      </c>
      <c r="J99" s="40">
        <v>39243</v>
      </c>
      <c r="K99" s="40">
        <v>39283</v>
      </c>
      <c r="L99" s="40">
        <v>39304</v>
      </c>
      <c r="M99" s="40">
        <v>39416</v>
      </c>
    </row>
    <row r="100" spans="1:13" ht="45">
      <c r="A100" s="70"/>
      <c r="B100" s="32" t="s">
        <v>1049</v>
      </c>
      <c r="C100" s="37" t="s">
        <v>119</v>
      </c>
      <c r="D100" s="32">
        <v>4</v>
      </c>
      <c r="E100" s="32"/>
      <c r="F100" s="205">
        <v>0.3699</v>
      </c>
      <c r="G100" s="205"/>
      <c r="H100" s="205"/>
      <c r="I100" s="51" t="s">
        <v>57</v>
      </c>
      <c r="J100" s="40">
        <v>39102</v>
      </c>
      <c r="K100" s="40">
        <v>39133</v>
      </c>
      <c r="L100" s="40">
        <v>39151</v>
      </c>
      <c r="M100" s="40">
        <v>39436</v>
      </c>
    </row>
    <row r="101" spans="1:13" ht="67.5">
      <c r="A101" s="70"/>
      <c r="B101" s="32" t="s">
        <v>1050</v>
      </c>
      <c r="C101" s="28" t="s">
        <v>89</v>
      </c>
      <c r="D101" s="32">
        <v>1</v>
      </c>
      <c r="E101" s="32"/>
      <c r="F101" s="205">
        <v>0.53224</v>
      </c>
      <c r="G101" s="205"/>
      <c r="H101" s="205"/>
      <c r="I101" s="51" t="s">
        <v>57</v>
      </c>
      <c r="J101" s="40">
        <v>39182</v>
      </c>
      <c r="K101" s="40">
        <v>39212</v>
      </c>
      <c r="L101" s="40">
        <v>39232</v>
      </c>
      <c r="M101" s="40">
        <v>39446</v>
      </c>
    </row>
    <row r="102" spans="1:13" ht="22.5">
      <c r="A102" s="70"/>
      <c r="B102" s="161" t="s">
        <v>505</v>
      </c>
      <c r="C102" s="27" t="s">
        <v>1136</v>
      </c>
      <c r="D102" s="32">
        <v>2</v>
      </c>
      <c r="E102" s="51">
        <v>0.3</v>
      </c>
      <c r="F102" s="206"/>
      <c r="G102" s="51"/>
      <c r="H102" s="51"/>
      <c r="I102" s="51" t="s">
        <v>1066</v>
      </c>
      <c r="J102" s="40"/>
      <c r="K102" s="40"/>
      <c r="L102" s="40">
        <v>38961</v>
      </c>
      <c r="M102" s="40">
        <v>39071</v>
      </c>
    </row>
    <row r="103" spans="1:13" ht="33.75">
      <c r="A103" s="70"/>
      <c r="B103" s="161" t="s">
        <v>505</v>
      </c>
      <c r="C103" s="27" t="s">
        <v>544</v>
      </c>
      <c r="D103" s="32">
        <v>2</v>
      </c>
      <c r="E103" s="32"/>
      <c r="F103" s="51">
        <v>0.7</v>
      </c>
      <c r="G103" s="51"/>
      <c r="H103" s="51"/>
      <c r="I103" s="51" t="s">
        <v>1066</v>
      </c>
      <c r="J103" s="40"/>
      <c r="K103" s="40"/>
      <c r="L103" s="40">
        <v>39133</v>
      </c>
      <c r="M103" s="40">
        <v>39436</v>
      </c>
    </row>
    <row r="104" spans="1:13" ht="22.5">
      <c r="A104" s="70"/>
      <c r="B104" s="161" t="s">
        <v>1003</v>
      </c>
      <c r="C104" s="27" t="s">
        <v>1004</v>
      </c>
      <c r="D104" s="32">
        <v>1</v>
      </c>
      <c r="E104" s="51">
        <v>0.174</v>
      </c>
      <c r="F104" s="206"/>
      <c r="G104" s="51"/>
      <c r="H104" s="51"/>
      <c r="I104" s="30" t="s">
        <v>57</v>
      </c>
      <c r="J104" s="40">
        <v>38978</v>
      </c>
      <c r="K104" s="40">
        <v>39009</v>
      </c>
      <c r="L104" s="40">
        <v>39024</v>
      </c>
      <c r="M104" s="40">
        <v>39082</v>
      </c>
    </row>
    <row r="105" spans="1:13" ht="22.5">
      <c r="A105" s="70"/>
      <c r="B105" s="161" t="s">
        <v>1080</v>
      </c>
      <c r="C105" s="160" t="s">
        <v>1005</v>
      </c>
      <c r="D105" s="32">
        <v>1</v>
      </c>
      <c r="E105" s="51">
        <v>1.4029</v>
      </c>
      <c r="F105" s="206"/>
      <c r="G105" s="51"/>
      <c r="H105" s="51"/>
      <c r="I105" s="30" t="s">
        <v>57</v>
      </c>
      <c r="J105" s="40">
        <v>38978</v>
      </c>
      <c r="K105" s="40">
        <v>39009</v>
      </c>
      <c r="L105" s="40">
        <v>39024</v>
      </c>
      <c r="M105" s="40">
        <v>39082</v>
      </c>
    </row>
    <row r="106" spans="1:13" ht="12.75">
      <c r="A106" s="70"/>
      <c r="B106" s="161" t="s">
        <v>479</v>
      </c>
      <c r="C106" s="160" t="s">
        <v>504</v>
      </c>
      <c r="D106" s="32">
        <v>4</v>
      </c>
      <c r="E106" s="51">
        <v>0.1</v>
      </c>
      <c r="F106" s="206"/>
      <c r="G106" s="51"/>
      <c r="H106" s="51"/>
      <c r="I106" s="30" t="s">
        <v>57</v>
      </c>
      <c r="J106" s="40">
        <v>38949</v>
      </c>
      <c r="K106" s="40">
        <v>38980</v>
      </c>
      <c r="L106" s="40">
        <v>39000</v>
      </c>
      <c r="M106" s="40">
        <v>39082</v>
      </c>
    </row>
    <row r="107" spans="1:13" ht="12.75">
      <c r="A107" s="70"/>
      <c r="B107" s="161" t="s">
        <v>480</v>
      </c>
      <c r="C107" s="160" t="s">
        <v>504</v>
      </c>
      <c r="D107" s="32">
        <v>4</v>
      </c>
      <c r="E107" s="32"/>
      <c r="F107" s="51">
        <v>0.0726758</v>
      </c>
      <c r="G107" s="51"/>
      <c r="H107" s="51">
        <v>0.011</v>
      </c>
      <c r="I107" s="30" t="s">
        <v>57</v>
      </c>
      <c r="J107" s="40">
        <v>39102</v>
      </c>
      <c r="K107" s="40">
        <v>39133</v>
      </c>
      <c r="L107" s="40">
        <v>39151</v>
      </c>
      <c r="M107" s="40">
        <v>39447</v>
      </c>
    </row>
    <row r="108" spans="1:13" ht="22.5">
      <c r="A108" s="70"/>
      <c r="B108" s="138" t="s">
        <v>481</v>
      </c>
      <c r="C108" s="27" t="s">
        <v>482</v>
      </c>
      <c r="D108" s="32">
        <v>2</v>
      </c>
      <c r="E108" s="32"/>
      <c r="F108" s="51">
        <v>0.2</v>
      </c>
      <c r="G108" s="51"/>
      <c r="H108" s="51"/>
      <c r="I108" s="30" t="s">
        <v>1066</v>
      </c>
      <c r="J108" s="153"/>
      <c r="K108" s="153"/>
      <c r="L108" s="40">
        <v>39083</v>
      </c>
      <c r="M108" s="40">
        <v>39447</v>
      </c>
    </row>
    <row r="109" spans="1:13" ht="22.5">
      <c r="A109" s="70"/>
      <c r="B109" s="32" t="s">
        <v>483</v>
      </c>
      <c r="C109" s="27" t="s">
        <v>418</v>
      </c>
      <c r="D109" s="32">
        <v>2</v>
      </c>
      <c r="E109" s="51">
        <v>2.169</v>
      </c>
      <c r="F109" s="206"/>
      <c r="G109" s="51"/>
      <c r="H109" s="51"/>
      <c r="I109" s="30" t="s">
        <v>1066</v>
      </c>
      <c r="J109" s="153"/>
      <c r="K109" s="153"/>
      <c r="L109" s="40">
        <v>38991</v>
      </c>
      <c r="M109" s="40">
        <v>39082</v>
      </c>
    </row>
    <row r="110" spans="1:13" ht="33.75">
      <c r="A110" s="70"/>
      <c r="B110" s="32" t="s">
        <v>484</v>
      </c>
      <c r="C110" s="27" t="s">
        <v>485</v>
      </c>
      <c r="D110" s="32">
        <v>1</v>
      </c>
      <c r="E110" s="51">
        <v>1.97847</v>
      </c>
      <c r="F110" s="206"/>
      <c r="G110" s="51">
        <v>0.095</v>
      </c>
      <c r="H110" s="206"/>
      <c r="I110" s="30" t="s">
        <v>57</v>
      </c>
      <c r="J110" s="40">
        <v>38957</v>
      </c>
      <c r="K110" s="40">
        <v>38995</v>
      </c>
      <c r="L110" s="40">
        <v>39000</v>
      </c>
      <c r="M110" s="40">
        <v>39082</v>
      </c>
    </row>
    <row r="111" spans="1:13" ht="33.75">
      <c r="A111" s="70"/>
      <c r="B111" s="32" t="s">
        <v>484</v>
      </c>
      <c r="C111" s="27" t="s">
        <v>169</v>
      </c>
      <c r="D111" s="32">
        <v>3</v>
      </c>
      <c r="E111" s="32"/>
      <c r="F111" s="206"/>
      <c r="G111" s="51">
        <v>0.75</v>
      </c>
      <c r="H111" s="206"/>
      <c r="I111" s="30" t="s">
        <v>1066</v>
      </c>
      <c r="J111" s="153"/>
      <c r="K111" s="153"/>
      <c r="L111" s="40">
        <v>38991</v>
      </c>
      <c r="M111" s="40">
        <v>39082</v>
      </c>
    </row>
    <row r="112" spans="1:13" ht="22.5">
      <c r="A112" s="70"/>
      <c r="B112" s="32" t="s">
        <v>1051</v>
      </c>
      <c r="C112" s="27" t="s">
        <v>847</v>
      </c>
      <c r="D112" s="32">
        <v>1</v>
      </c>
      <c r="E112" s="32"/>
      <c r="F112" s="51">
        <v>1.425653</v>
      </c>
      <c r="G112" s="51"/>
      <c r="H112" s="51"/>
      <c r="I112" s="30" t="s">
        <v>57</v>
      </c>
      <c r="J112" s="40">
        <v>39123</v>
      </c>
      <c r="K112" s="40">
        <v>39161</v>
      </c>
      <c r="L112" s="40">
        <v>39182</v>
      </c>
      <c r="M112" s="40">
        <v>39447</v>
      </c>
    </row>
    <row r="113" spans="1:13" ht="22.5">
      <c r="A113" s="70"/>
      <c r="B113" s="32" t="s">
        <v>1051</v>
      </c>
      <c r="C113" s="27" t="s">
        <v>671</v>
      </c>
      <c r="D113" s="32">
        <v>2</v>
      </c>
      <c r="E113" s="32"/>
      <c r="F113" s="51">
        <v>0.15</v>
      </c>
      <c r="G113" s="51"/>
      <c r="H113" s="51"/>
      <c r="I113" s="30" t="s">
        <v>1066</v>
      </c>
      <c r="J113" s="40"/>
      <c r="K113" s="40"/>
      <c r="L113" s="40">
        <v>39182</v>
      </c>
      <c r="M113" s="40">
        <v>39365</v>
      </c>
    </row>
    <row r="114" spans="1:13" ht="22.5">
      <c r="A114" s="70"/>
      <c r="B114" s="32" t="s">
        <v>1051</v>
      </c>
      <c r="C114" s="27" t="s">
        <v>672</v>
      </c>
      <c r="D114" s="32">
        <v>3</v>
      </c>
      <c r="E114" s="32"/>
      <c r="F114" s="206"/>
      <c r="G114" s="206"/>
      <c r="H114" s="51">
        <v>0.1</v>
      </c>
      <c r="I114" s="30" t="s">
        <v>1066</v>
      </c>
      <c r="J114" s="40"/>
      <c r="K114" s="40"/>
      <c r="L114" s="40">
        <v>39192</v>
      </c>
      <c r="M114" s="40">
        <v>39365</v>
      </c>
    </row>
    <row r="115" spans="1:13" ht="33.75">
      <c r="A115" s="70"/>
      <c r="B115" s="32" t="s">
        <v>1051</v>
      </c>
      <c r="C115" s="27" t="s">
        <v>673</v>
      </c>
      <c r="D115" s="32">
        <v>4</v>
      </c>
      <c r="E115" s="32"/>
      <c r="F115" s="51">
        <v>0.06165</v>
      </c>
      <c r="G115" s="51"/>
      <c r="H115" s="51"/>
      <c r="I115" s="30" t="s">
        <v>1066</v>
      </c>
      <c r="J115" s="40"/>
      <c r="K115" s="40"/>
      <c r="L115" s="40">
        <v>39192</v>
      </c>
      <c r="M115" s="40">
        <v>39365</v>
      </c>
    </row>
    <row r="116" spans="1:13" ht="12.75">
      <c r="A116" s="70"/>
      <c r="B116" s="32" t="s">
        <v>486</v>
      </c>
      <c r="C116" s="27" t="s">
        <v>469</v>
      </c>
      <c r="D116" s="32">
        <v>1</v>
      </c>
      <c r="E116" s="51">
        <v>0.777816</v>
      </c>
      <c r="F116" s="206"/>
      <c r="G116" s="51"/>
      <c r="H116" s="51"/>
      <c r="I116" s="30" t="s">
        <v>57</v>
      </c>
      <c r="J116" s="40">
        <v>38957</v>
      </c>
      <c r="K116" s="40">
        <v>38995</v>
      </c>
      <c r="L116" s="40">
        <v>39000</v>
      </c>
      <c r="M116" s="40">
        <v>39082</v>
      </c>
    </row>
    <row r="117" spans="1:13" ht="22.5">
      <c r="A117" s="70"/>
      <c r="B117" s="32" t="s">
        <v>486</v>
      </c>
      <c r="C117" s="27" t="s">
        <v>848</v>
      </c>
      <c r="D117" s="32">
        <v>1</v>
      </c>
      <c r="E117" s="32"/>
      <c r="F117" s="51">
        <v>0.836973</v>
      </c>
      <c r="G117" s="51"/>
      <c r="H117" s="51"/>
      <c r="I117" s="30" t="s">
        <v>57</v>
      </c>
      <c r="J117" s="40">
        <v>39092</v>
      </c>
      <c r="K117" s="40">
        <v>39123</v>
      </c>
      <c r="L117" s="40">
        <v>39142</v>
      </c>
      <c r="M117" s="40">
        <v>39447</v>
      </c>
    </row>
    <row r="118" spans="1:13" ht="12.75">
      <c r="A118" s="70"/>
      <c r="B118" s="32" t="s">
        <v>486</v>
      </c>
      <c r="C118" s="27" t="s">
        <v>849</v>
      </c>
      <c r="D118" s="32">
        <v>1</v>
      </c>
      <c r="E118" s="32"/>
      <c r="F118" s="51">
        <v>5.523032</v>
      </c>
      <c r="G118" s="51"/>
      <c r="H118" s="51"/>
      <c r="I118" s="30" t="s">
        <v>57</v>
      </c>
      <c r="J118" s="40">
        <v>39092</v>
      </c>
      <c r="K118" s="40">
        <v>39123</v>
      </c>
      <c r="L118" s="40">
        <v>39142</v>
      </c>
      <c r="M118" s="40">
        <v>39447</v>
      </c>
    </row>
    <row r="119" spans="1:13" ht="12.75">
      <c r="A119" s="70"/>
      <c r="B119" s="32" t="s">
        <v>486</v>
      </c>
      <c r="C119" s="27" t="s">
        <v>850</v>
      </c>
      <c r="D119" s="32">
        <v>1</v>
      </c>
      <c r="E119" s="32"/>
      <c r="F119" s="51">
        <v>3.439995</v>
      </c>
      <c r="G119" s="51"/>
      <c r="H119" s="51"/>
      <c r="I119" s="30" t="s">
        <v>57</v>
      </c>
      <c r="J119" s="40">
        <v>39092</v>
      </c>
      <c r="K119" s="40">
        <v>39123</v>
      </c>
      <c r="L119" s="40">
        <v>39142</v>
      </c>
      <c r="M119" s="40">
        <v>39447</v>
      </c>
    </row>
    <row r="120" spans="1:13" ht="12.75">
      <c r="A120" s="70"/>
      <c r="B120" s="32" t="s">
        <v>486</v>
      </c>
      <c r="C120" s="27" t="s">
        <v>851</v>
      </c>
      <c r="D120" s="32">
        <v>1</v>
      </c>
      <c r="E120" s="32"/>
      <c r="F120" s="51">
        <v>23.5438</v>
      </c>
      <c r="G120" s="51"/>
      <c r="H120" s="51"/>
      <c r="I120" s="30" t="s">
        <v>57</v>
      </c>
      <c r="J120" s="40">
        <v>39092</v>
      </c>
      <c r="K120" s="40">
        <v>39123</v>
      </c>
      <c r="L120" s="40">
        <v>39142</v>
      </c>
      <c r="M120" s="40">
        <v>39447</v>
      </c>
    </row>
    <row r="121" spans="1:13" ht="22.5">
      <c r="A121" s="70"/>
      <c r="B121" s="32" t="s">
        <v>487</v>
      </c>
      <c r="C121" s="27" t="s">
        <v>394</v>
      </c>
      <c r="D121" s="32">
        <v>1</v>
      </c>
      <c r="E121" s="32"/>
      <c r="F121" s="252">
        <v>0.026</v>
      </c>
      <c r="G121" s="252"/>
      <c r="H121" s="51">
        <v>0.1</v>
      </c>
      <c r="I121" s="30" t="s">
        <v>57</v>
      </c>
      <c r="J121" s="40">
        <v>39092</v>
      </c>
      <c r="K121" s="40">
        <v>39123</v>
      </c>
      <c r="L121" s="40">
        <v>39142</v>
      </c>
      <c r="M121" s="40">
        <v>39447</v>
      </c>
    </row>
    <row r="122" spans="1:13" ht="56.25">
      <c r="A122" s="70"/>
      <c r="B122" s="138" t="s">
        <v>488</v>
      </c>
      <c r="C122" s="27" t="s">
        <v>629</v>
      </c>
      <c r="D122" s="152">
        <v>2</v>
      </c>
      <c r="E122" s="51">
        <v>1</v>
      </c>
      <c r="F122" s="206"/>
      <c r="G122" s="51">
        <v>2.34</v>
      </c>
      <c r="H122" s="206"/>
      <c r="I122" s="51" t="s">
        <v>1066</v>
      </c>
      <c r="J122" s="30"/>
      <c r="K122" s="30"/>
      <c r="L122" s="40">
        <v>38930</v>
      </c>
      <c r="M122" s="40">
        <v>39082</v>
      </c>
    </row>
    <row r="123" spans="1:13" ht="33.75">
      <c r="A123" s="70"/>
      <c r="B123" s="138" t="s">
        <v>488</v>
      </c>
      <c r="C123" s="79" t="s">
        <v>395</v>
      </c>
      <c r="D123" s="152">
        <v>2</v>
      </c>
      <c r="E123" s="152"/>
      <c r="F123" s="51">
        <v>2.37</v>
      </c>
      <c r="G123" s="51"/>
      <c r="H123" s="51"/>
      <c r="I123" s="30" t="s">
        <v>1066</v>
      </c>
      <c r="J123" s="40"/>
      <c r="K123" s="40"/>
      <c r="L123" s="40">
        <v>39142</v>
      </c>
      <c r="M123" s="40">
        <v>39447</v>
      </c>
    </row>
    <row r="124" spans="1:13" ht="22.5">
      <c r="A124" s="70"/>
      <c r="B124" s="50" t="s">
        <v>67</v>
      </c>
      <c r="C124" s="79" t="s">
        <v>396</v>
      </c>
      <c r="D124" s="152">
        <v>3</v>
      </c>
      <c r="E124" s="152"/>
      <c r="F124" s="206"/>
      <c r="G124" s="51">
        <v>3.433</v>
      </c>
      <c r="H124" s="206"/>
      <c r="I124" s="30" t="s">
        <v>57</v>
      </c>
      <c r="J124" s="40">
        <v>38949</v>
      </c>
      <c r="K124" s="40">
        <v>38980</v>
      </c>
      <c r="L124" s="40">
        <v>39000</v>
      </c>
      <c r="M124" s="40">
        <v>39071</v>
      </c>
    </row>
    <row r="125" spans="1:13" ht="33.75">
      <c r="A125" s="70"/>
      <c r="B125" s="50" t="s">
        <v>68</v>
      </c>
      <c r="C125" s="79" t="s">
        <v>397</v>
      </c>
      <c r="D125" s="152">
        <v>4</v>
      </c>
      <c r="E125" s="51">
        <v>0.93</v>
      </c>
      <c r="F125" s="206"/>
      <c r="G125" s="51"/>
      <c r="H125" s="51"/>
      <c r="I125" s="51" t="s">
        <v>1066</v>
      </c>
      <c r="J125" s="30"/>
      <c r="K125" s="30"/>
      <c r="L125" s="40">
        <v>39000</v>
      </c>
      <c r="M125" s="40">
        <v>39082</v>
      </c>
    </row>
    <row r="126" spans="1:13" ht="33.75">
      <c r="A126" s="70"/>
      <c r="B126" s="50" t="s">
        <v>68</v>
      </c>
      <c r="C126" s="79" t="s">
        <v>397</v>
      </c>
      <c r="D126" s="152">
        <v>4</v>
      </c>
      <c r="E126" s="152"/>
      <c r="F126" s="51">
        <v>0.14324787</v>
      </c>
      <c r="G126" s="51"/>
      <c r="H126" s="51"/>
      <c r="I126" s="51" t="s">
        <v>1066</v>
      </c>
      <c r="J126" s="40"/>
      <c r="K126" s="40"/>
      <c r="L126" s="40">
        <v>39161</v>
      </c>
      <c r="M126" s="40">
        <v>39447</v>
      </c>
    </row>
    <row r="127" spans="1:13" ht="22.5">
      <c r="A127" s="70"/>
      <c r="B127" s="50" t="s">
        <v>1235</v>
      </c>
      <c r="C127" s="79" t="s">
        <v>398</v>
      </c>
      <c r="D127" s="152">
        <v>1</v>
      </c>
      <c r="E127" s="51">
        <f>1.3+0.90716</f>
        <v>2.20716</v>
      </c>
      <c r="F127" s="206"/>
      <c r="G127" s="51"/>
      <c r="H127" s="51"/>
      <c r="I127" s="30" t="s">
        <v>57</v>
      </c>
      <c r="J127" s="40">
        <v>38978</v>
      </c>
      <c r="K127" s="40">
        <v>39009</v>
      </c>
      <c r="L127" s="40">
        <v>39024</v>
      </c>
      <c r="M127" s="40">
        <v>39082</v>
      </c>
    </row>
    <row r="128" spans="1:13" ht="22.5">
      <c r="A128" s="70"/>
      <c r="B128" s="50" t="s">
        <v>1235</v>
      </c>
      <c r="C128" s="79" t="s">
        <v>399</v>
      </c>
      <c r="D128" s="152">
        <v>2</v>
      </c>
      <c r="E128" s="152"/>
      <c r="F128" s="51">
        <v>0.395</v>
      </c>
      <c r="G128" s="51"/>
      <c r="H128" s="51"/>
      <c r="I128" s="30" t="s">
        <v>1066</v>
      </c>
      <c r="J128" s="40"/>
      <c r="K128" s="40"/>
      <c r="L128" s="40">
        <v>39142</v>
      </c>
      <c r="M128" s="40">
        <v>39447</v>
      </c>
    </row>
    <row r="129" spans="1:13" ht="56.25">
      <c r="A129" s="70"/>
      <c r="B129" s="32" t="s">
        <v>489</v>
      </c>
      <c r="C129" s="27" t="s">
        <v>852</v>
      </c>
      <c r="D129" s="32">
        <v>1</v>
      </c>
      <c r="E129" s="32"/>
      <c r="F129" s="51">
        <v>5.893885</v>
      </c>
      <c r="G129" s="51"/>
      <c r="H129" s="51"/>
      <c r="I129" s="30" t="s">
        <v>57</v>
      </c>
      <c r="J129" s="40">
        <v>39123</v>
      </c>
      <c r="K129" s="40">
        <v>39161</v>
      </c>
      <c r="L129" s="40">
        <v>39182</v>
      </c>
      <c r="M129" s="40">
        <v>39447</v>
      </c>
    </row>
    <row r="130" spans="1:13" ht="22.5">
      <c r="A130" s="70"/>
      <c r="B130" s="32" t="s">
        <v>489</v>
      </c>
      <c r="C130" s="27" t="s">
        <v>400</v>
      </c>
      <c r="D130" s="32">
        <v>2</v>
      </c>
      <c r="E130" s="32"/>
      <c r="F130" s="51">
        <v>0.25</v>
      </c>
      <c r="G130" s="51"/>
      <c r="H130" s="51"/>
      <c r="I130" s="30" t="s">
        <v>57</v>
      </c>
      <c r="J130" s="40">
        <v>39123</v>
      </c>
      <c r="K130" s="40">
        <v>39161</v>
      </c>
      <c r="L130" s="40">
        <v>39182</v>
      </c>
      <c r="M130" s="40">
        <v>39365</v>
      </c>
    </row>
    <row r="131" spans="1:13" ht="22.5">
      <c r="A131" s="70"/>
      <c r="B131" s="32" t="s">
        <v>489</v>
      </c>
      <c r="C131" s="27" t="s">
        <v>401</v>
      </c>
      <c r="D131" s="32">
        <v>3</v>
      </c>
      <c r="E131" s="32"/>
      <c r="F131" s="206"/>
      <c r="G131" s="206"/>
      <c r="H131" s="51">
        <v>0.2</v>
      </c>
      <c r="I131" s="30" t="s">
        <v>57</v>
      </c>
      <c r="J131" s="40">
        <v>39123</v>
      </c>
      <c r="K131" s="40">
        <v>39161</v>
      </c>
      <c r="L131" s="40">
        <v>39182</v>
      </c>
      <c r="M131" s="40">
        <v>39365</v>
      </c>
    </row>
    <row r="132" spans="1:13" ht="56.25">
      <c r="A132" s="70"/>
      <c r="B132" s="32" t="s">
        <v>1052</v>
      </c>
      <c r="C132" s="27" t="s">
        <v>1191</v>
      </c>
      <c r="D132" s="32">
        <v>3</v>
      </c>
      <c r="E132" s="32"/>
      <c r="F132" s="206"/>
      <c r="G132" s="206"/>
      <c r="H132" s="51">
        <v>0.55</v>
      </c>
      <c r="I132" s="51" t="s">
        <v>1066</v>
      </c>
      <c r="J132" s="30"/>
      <c r="K132" s="40"/>
      <c r="L132" s="40">
        <v>39083</v>
      </c>
      <c r="M132" s="40">
        <v>39447</v>
      </c>
    </row>
    <row r="133" spans="1:13" ht="56.25">
      <c r="A133" s="70"/>
      <c r="B133" s="32" t="s">
        <v>1053</v>
      </c>
      <c r="C133" s="27" t="s">
        <v>227</v>
      </c>
      <c r="D133" s="32">
        <v>2</v>
      </c>
      <c r="E133" s="32"/>
      <c r="F133" s="206"/>
      <c r="G133" s="51">
        <v>0.22</v>
      </c>
      <c r="H133" s="206"/>
      <c r="I133" s="51" t="s">
        <v>1066</v>
      </c>
      <c r="J133" s="30"/>
      <c r="K133" s="40"/>
      <c r="L133" s="40">
        <v>38899</v>
      </c>
      <c r="M133" s="40">
        <v>39082</v>
      </c>
    </row>
    <row r="134" spans="1:13" ht="33.75">
      <c r="A134" s="70"/>
      <c r="B134" s="32" t="s">
        <v>490</v>
      </c>
      <c r="C134" s="27" t="s">
        <v>984</v>
      </c>
      <c r="D134" s="32">
        <v>1</v>
      </c>
      <c r="E134" s="51">
        <v>6.1</v>
      </c>
      <c r="F134" s="206"/>
      <c r="G134" s="51"/>
      <c r="H134" s="51"/>
      <c r="I134" s="30" t="s">
        <v>57</v>
      </c>
      <c r="J134" s="40">
        <v>39027</v>
      </c>
      <c r="K134" s="40">
        <v>39058</v>
      </c>
      <c r="L134" s="40">
        <v>39065</v>
      </c>
      <c r="M134" s="40">
        <v>39082</v>
      </c>
    </row>
    <row r="135" spans="1:13" ht="12.75">
      <c r="A135" s="70"/>
      <c r="B135" s="32" t="s">
        <v>490</v>
      </c>
      <c r="C135" s="27" t="s">
        <v>853</v>
      </c>
      <c r="D135" s="32">
        <v>1</v>
      </c>
      <c r="E135" s="32"/>
      <c r="F135" s="51">
        <v>1.44</v>
      </c>
      <c r="G135" s="51"/>
      <c r="H135" s="51"/>
      <c r="I135" s="30" t="s">
        <v>57</v>
      </c>
      <c r="J135" s="40">
        <v>39092</v>
      </c>
      <c r="K135" s="40">
        <v>39123</v>
      </c>
      <c r="L135" s="40">
        <v>39142</v>
      </c>
      <c r="M135" s="40">
        <v>39447</v>
      </c>
    </row>
    <row r="136" spans="1:13" ht="56.25">
      <c r="A136" s="70"/>
      <c r="B136" s="32" t="s">
        <v>491</v>
      </c>
      <c r="C136" s="27" t="s">
        <v>492</v>
      </c>
      <c r="D136" s="32">
        <v>4</v>
      </c>
      <c r="E136" s="32"/>
      <c r="F136" s="51">
        <v>0.5029262</v>
      </c>
      <c r="G136" s="51"/>
      <c r="H136" s="51"/>
      <c r="I136" s="30" t="s">
        <v>57</v>
      </c>
      <c r="J136" s="40">
        <v>39092</v>
      </c>
      <c r="K136" s="40">
        <v>39123</v>
      </c>
      <c r="L136" s="40">
        <v>39142</v>
      </c>
      <c r="M136" s="40">
        <v>39447</v>
      </c>
    </row>
    <row r="137" spans="1:13" ht="67.5">
      <c r="A137" s="70"/>
      <c r="B137" s="32" t="s">
        <v>493</v>
      </c>
      <c r="C137" s="27" t="s">
        <v>1095</v>
      </c>
      <c r="D137" s="32">
        <v>2</v>
      </c>
      <c r="E137" s="51">
        <v>1.5</v>
      </c>
      <c r="F137" s="206"/>
      <c r="G137" s="51"/>
      <c r="H137" s="51"/>
      <c r="I137" s="30" t="s">
        <v>57</v>
      </c>
      <c r="J137" s="40">
        <v>39006</v>
      </c>
      <c r="K137" s="40">
        <v>39037</v>
      </c>
      <c r="L137" s="40">
        <v>39048</v>
      </c>
      <c r="M137" s="40">
        <v>39082</v>
      </c>
    </row>
    <row r="138" spans="1:13" ht="45">
      <c r="A138" s="70"/>
      <c r="B138" s="32" t="s">
        <v>1096</v>
      </c>
      <c r="C138" s="27" t="s">
        <v>1055</v>
      </c>
      <c r="D138" s="32">
        <v>2</v>
      </c>
      <c r="E138" s="32"/>
      <c r="F138" s="205">
        <v>1.15</v>
      </c>
      <c r="G138" s="205"/>
      <c r="H138" s="205"/>
      <c r="I138" s="30" t="s">
        <v>1066</v>
      </c>
      <c r="J138" s="40"/>
      <c r="K138" s="40"/>
      <c r="L138" s="40">
        <v>39142</v>
      </c>
      <c r="M138" s="40">
        <v>39447</v>
      </c>
    </row>
    <row r="139" spans="1:13" ht="45">
      <c r="A139" s="70"/>
      <c r="B139" s="32" t="s">
        <v>1097</v>
      </c>
      <c r="C139" s="27" t="s">
        <v>171</v>
      </c>
      <c r="D139" s="32">
        <v>1</v>
      </c>
      <c r="E139" s="205">
        <f>0.1755+0.202815+0.055+0.01595+0.373175+0.367033+0.204417+0.21285+0.103125+0.21851+0.03168</f>
        <v>1.9600549999999999</v>
      </c>
      <c r="F139" s="206"/>
      <c r="G139" s="205"/>
      <c r="H139" s="205"/>
      <c r="I139" s="30" t="s">
        <v>57</v>
      </c>
      <c r="J139" s="40">
        <v>38957</v>
      </c>
      <c r="K139" s="40">
        <v>38995</v>
      </c>
      <c r="L139" s="40">
        <v>39000</v>
      </c>
      <c r="M139" s="40">
        <v>39082</v>
      </c>
    </row>
    <row r="140" spans="1:13" ht="45">
      <c r="A140" s="70"/>
      <c r="B140" s="32" t="s">
        <v>1097</v>
      </c>
      <c r="C140" s="27" t="s">
        <v>172</v>
      </c>
      <c r="D140" s="32">
        <v>1</v>
      </c>
      <c r="E140" s="32"/>
      <c r="F140" s="205">
        <v>4.55</v>
      </c>
      <c r="G140" s="205"/>
      <c r="H140" s="205"/>
      <c r="I140" s="30" t="s">
        <v>57</v>
      </c>
      <c r="J140" s="40">
        <v>39182</v>
      </c>
      <c r="K140" s="40">
        <v>39212</v>
      </c>
      <c r="L140" s="40">
        <v>39232</v>
      </c>
      <c r="M140" s="40">
        <v>39447</v>
      </c>
    </row>
    <row r="141" spans="1:13" ht="33.75">
      <c r="A141" s="70"/>
      <c r="B141" s="32" t="s">
        <v>1097</v>
      </c>
      <c r="C141" s="27" t="s">
        <v>1056</v>
      </c>
      <c r="D141" s="32">
        <v>3</v>
      </c>
      <c r="E141" s="32"/>
      <c r="F141" s="206"/>
      <c r="G141" s="205">
        <v>1.57</v>
      </c>
      <c r="H141" s="206"/>
      <c r="I141" s="30" t="s">
        <v>57</v>
      </c>
      <c r="J141" s="40">
        <v>38949</v>
      </c>
      <c r="K141" s="40">
        <v>38980</v>
      </c>
      <c r="L141" s="40">
        <v>39000</v>
      </c>
      <c r="M141" s="40">
        <v>39082</v>
      </c>
    </row>
    <row r="142" spans="1:13" ht="22.5">
      <c r="A142" s="70"/>
      <c r="B142" s="32" t="s">
        <v>1098</v>
      </c>
      <c r="C142" s="27" t="s">
        <v>556</v>
      </c>
      <c r="D142" s="32">
        <v>4</v>
      </c>
      <c r="E142" s="32"/>
      <c r="F142" s="51">
        <v>0.4212902</v>
      </c>
      <c r="G142" s="51"/>
      <c r="H142" s="51">
        <v>0.079</v>
      </c>
      <c r="I142" s="51" t="s">
        <v>1066</v>
      </c>
      <c r="J142" s="40"/>
      <c r="K142" s="40"/>
      <c r="L142" s="40">
        <v>39151</v>
      </c>
      <c r="M142" s="40">
        <v>39447</v>
      </c>
    </row>
    <row r="143" spans="1:13" ht="67.5">
      <c r="A143" s="70"/>
      <c r="B143" s="32" t="s">
        <v>1099</v>
      </c>
      <c r="C143" s="27" t="s">
        <v>90</v>
      </c>
      <c r="D143" s="32">
        <v>2</v>
      </c>
      <c r="E143" s="32"/>
      <c r="F143" s="51">
        <v>0.615</v>
      </c>
      <c r="G143" s="51"/>
      <c r="H143" s="51">
        <v>0.06</v>
      </c>
      <c r="I143" s="30" t="s">
        <v>1066</v>
      </c>
      <c r="J143" s="40"/>
      <c r="K143" s="40"/>
      <c r="L143" s="40">
        <v>39142</v>
      </c>
      <c r="M143" s="40">
        <v>39447</v>
      </c>
    </row>
    <row r="144" spans="1:13" ht="67.5">
      <c r="A144" s="70"/>
      <c r="B144" s="32" t="s">
        <v>1100</v>
      </c>
      <c r="C144" s="27" t="s">
        <v>91</v>
      </c>
      <c r="D144" s="32">
        <v>2</v>
      </c>
      <c r="E144" s="32"/>
      <c r="F144" s="51">
        <v>0.905</v>
      </c>
      <c r="G144" s="51"/>
      <c r="H144" s="51">
        <v>2.9</v>
      </c>
      <c r="I144" s="51" t="s">
        <v>1066</v>
      </c>
      <c r="J144" s="40"/>
      <c r="K144" s="40"/>
      <c r="L144" s="40">
        <v>39083</v>
      </c>
      <c r="M144" s="40">
        <v>39234</v>
      </c>
    </row>
    <row r="145" spans="1:13" ht="56.25">
      <c r="A145" s="70"/>
      <c r="B145" s="138" t="s">
        <v>557</v>
      </c>
      <c r="C145" s="83" t="s">
        <v>373</v>
      </c>
      <c r="D145" s="32">
        <v>2</v>
      </c>
      <c r="E145" s="51">
        <v>0.5</v>
      </c>
      <c r="F145" s="206"/>
      <c r="G145" s="51">
        <v>0.06</v>
      </c>
      <c r="H145" s="206"/>
      <c r="I145" s="51" t="s">
        <v>1066</v>
      </c>
      <c r="J145" s="162"/>
      <c r="K145" s="162"/>
      <c r="L145" s="29">
        <v>38961</v>
      </c>
      <c r="M145" s="29">
        <v>39082</v>
      </c>
    </row>
    <row r="146" spans="1:13" ht="56.25">
      <c r="A146" s="70"/>
      <c r="B146" s="138" t="s">
        <v>557</v>
      </c>
      <c r="C146" s="83" t="s">
        <v>985</v>
      </c>
      <c r="D146" s="32">
        <v>2</v>
      </c>
      <c r="E146" s="32"/>
      <c r="F146" s="51">
        <v>1.5</v>
      </c>
      <c r="G146" s="51"/>
      <c r="H146" s="51"/>
      <c r="I146" s="51" t="s">
        <v>1066</v>
      </c>
      <c r="J146" s="162"/>
      <c r="K146" s="162"/>
      <c r="L146" s="29">
        <v>39083</v>
      </c>
      <c r="M146" s="29">
        <v>39447</v>
      </c>
    </row>
    <row r="147" spans="1:13" ht="45">
      <c r="A147" s="70"/>
      <c r="B147" s="138" t="s">
        <v>986</v>
      </c>
      <c r="C147" s="83" t="s">
        <v>1270</v>
      </c>
      <c r="D147" s="32">
        <v>2</v>
      </c>
      <c r="E147" s="51">
        <v>0.2</v>
      </c>
      <c r="F147" s="206"/>
      <c r="G147" s="51"/>
      <c r="H147" s="51"/>
      <c r="I147" s="51" t="s">
        <v>1066</v>
      </c>
      <c r="J147" s="162"/>
      <c r="K147" s="162"/>
      <c r="L147" s="29">
        <v>38961</v>
      </c>
      <c r="M147" s="29">
        <v>39082</v>
      </c>
    </row>
    <row r="148" spans="1:13" ht="45">
      <c r="A148" s="70"/>
      <c r="B148" s="138" t="s">
        <v>986</v>
      </c>
      <c r="C148" s="83" t="s">
        <v>1270</v>
      </c>
      <c r="D148" s="32">
        <v>2</v>
      </c>
      <c r="E148" s="32"/>
      <c r="F148" s="51">
        <v>0.89</v>
      </c>
      <c r="G148" s="51"/>
      <c r="H148" s="51"/>
      <c r="I148" s="51" t="s">
        <v>1066</v>
      </c>
      <c r="J148" s="162"/>
      <c r="K148" s="162"/>
      <c r="L148" s="29">
        <v>39083</v>
      </c>
      <c r="M148" s="29">
        <v>39447</v>
      </c>
    </row>
    <row r="149" spans="1:13" ht="45">
      <c r="A149" s="70"/>
      <c r="B149" s="138" t="s">
        <v>1271</v>
      </c>
      <c r="C149" s="83" t="s">
        <v>1272</v>
      </c>
      <c r="D149" s="32">
        <v>2</v>
      </c>
      <c r="E149" s="32"/>
      <c r="F149" s="51">
        <v>1.4</v>
      </c>
      <c r="G149" s="51"/>
      <c r="H149" s="51"/>
      <c r="I149" s="30" t="s">
        <v>1066</v>
      </c>
      <c r="J149" s="40"/>
      <c r="K149" s="40"/>
      <c r="L149" s="40">
        <v>39142</v>
      </c>
      <c r="M149" s="40">
        <v>39447</v>
      </c>
    </row>
    <row r="150" spans="1:13" ht="56.25">
      <c r="A150" s="70"/>
      <c r="B150" s="32" t="s">
        <v>1054</v>
      </c>
      <c r="C150" s="28" t="s">
        <v>228</v>
      </c>
      <c r="D150" s="32">
        <v>2</v>
      </c>
      <c r="E150" s="205">
        <v>1</v>
      </c>
      <c r="F150" s="206"/>
      <c r="G150" s="205"/>
      <c r="H150" s="205"/>
      <c r="I150" s="51" t="s">
        <v>1066</v>
      </c>
      <c r="J150" s="32"/>
      <c r="K150" s="40"/>
      <c r="L150" s="40">
        <v>38869</v>
      </c>
      <c r="M150" s="40">
        <v>39082</v>
      </c>
    </row>
    <row r="151" spans="1:13" ht="45">
      <c r="A151" s="70"/>
      <c r="B151" s="32" t="s">
        <v>914</v>
      </c>
      <c r="C151" s="28" t="s">
        <v>1231</v>
      </c>
      <c r="D151" s="32">
        <v>1</v>
      </c>
      <c r="E151" s="32"/>
      <c r="F151" s="205">
        <v>0.163865</v>
      </c>
      <c r="G151" s="205"/>
      <c r="H151" s="205"/>
      <c r="I151" s="51" t="s">
        <v>57</v>
      </c>
      <c r="J151" s="40">
        <v>39182</v>
      </c>
      <c r="K151" s="40">
        <v>39212</v>
      </c>
      <c r="L151" s="40">
        <v>39232</v>
      </c>
      <c r="M151" s="40">
        <v>39447</v>
      </c>
    </row>
    <row r="152" spans="1:13" ht="67.5">
      <c r="A152" s="70"/>
      <c r="B152" s="32" t="s">
        <v>1084</v>
      </c>
      <c r="C152" s="28" t="s">
        <v>92</v>
      </c>
      <c r="D152" s="32">
        <v>2</v>
      </c>
      <c r="E152" s="32"/>
      <c r="F152" s="205">
        <v>0.3</v>
      </c>
      <c r="G152" s="205"/>
      <c r="H152" s="205"/>
      <c r="I152" s="51" t="s">
        <v>1066</v>
      </c>
      <c r="J152" s="32"/>
      <c r="K152" s="40"/>
      <c r="L152" s="40">
        <v>39083</v>
      </c>
      <c r="M152" s="40">
        <v>39263</v>
      </c>
    </row>
    <row r="153" spans="1:13" ht="22.5">
      <c r="A153" s="70"/>
      <c r="B153" s="32" t="s">
        <v>1085</v>
      </c>
      <c r="C153" s="28" t="s">
        <v>303</v>
      </c>
      <c r="D153" s="32">
        <v>4</v>
      </c>
      <c r="E153" s="32"/>
      <c r="F153" s="205">
        <v>0.7833</v>
      </c>
      <c r="G153" s="205"/>
      <c r="H153" s="205">
        <v>0.058</v>
      </c>
      <c r="I153" s="51" t="s">
        <v>1066</v>
      </c>
      <c r="J153" s="40"/>
      <c r="K153" s="40"/>
      <c r="L153" s="40">
        <v>39151</v>
      </c>
      <c r="M153" s="40">
        <v>39436</v>
      </c>
    </row>
    <row r="154" spans="1:13" ht="56.25">
      <c r="A154" s="70"/>
      <c r="B154" s="158" t="s">
        <v>1273</v>
      </c>
      <c r="C154" s="28" t="s">
        <v>1057</v>
      </c>
      <c r="D154" s="32">
        <v>2</v>
      </c>
      <c r="E154" s="205">
        <v>0.1</v>
      </c>
      <c r="F154" s="206"/>
      <c r="G154" s="205"/>
      <c r="H154" s="205"/>
      <c r="I154" s="51" t="s">
        <v>1066</v>
      </c>
      <c r="J154" s="32"/>
      <c r="K154" s="40"/>
      <c r="L154" s="40">
        <v>38869</v>
      </c>
      <c r="M154" s="40">
        <v>39082</v>
      </c>
    </row>
    <row r="155" spans="1:13" ht="56.25">
      <c r="A155" s="70"/>
      <c r="B155" s="158" t="s">
        <v>1273</v>
      </c>
      <c r="C155" s="28" t="s">
        <v>1057</v>
      </c>
      <c r="D155" s="32">
        <v>2</v>
      </c>
      <c r="E155" s="32"/>
      <c r="F155" s="205">
        <v>0.18</v>
      </c>
      <c r="G155" s="205"/>
      <c r="H155" s="205"/>
      <c r="I155" s="51" t="s">
        <v>1066</v>
      </c>
      <c r="J155" s="32"/>
      <c r="K155" s="40"/>
      <c r="L155" s="40">
        <v>39083</v>
      </c>
      <c r="M155" s="40">
        <v>39447</v>
      </c>
    </row>
    <row r="156" spans="1:13" ht="22.5">
      <c r="A156" s="70"/>
      <c r="B156" s="158" t="s">
        <v>1274</v>
      </c>
      <c r="C156" s="28" t="s">
        <v>854</v>
      </c>
      <c r="D156" s="32">
        <v>1</v>
      </c>
      <c r="E156" s="32"/>
      <c r="F156" s="205">
        <v>0.25</v>
      </c>
      <c r="G156" s="205"/>
      <c r="H156" s="205"/>
      <c r="I156" s="51" t="s">
        <v>57</v>
      </c>
      <c r="J156" s="40">
        <v>39182</v>
      </c>
      <c r="K156" s="40">
        <v>39212</v>
      </c>
      <c r="L156" s="40">
        <v>39232</v>
      </c>
      <c r="M156" s="40">
        <v>39447</v>
      </c>
    </row>
    <row r="157" spans="1:13" ht="45">
      <c r="A157" s="70"/>
      <c r="B157" s="158" t="s">
        <v>1275</v>
      </c>
      <c r="C157" s="28" t="s">
        <v>517</v>
      </c>
      <c r="D157" s="32">
        <v>1</v>
      </c>
      <c r="E157" s="205">
        <f>0.343782+0.745524</f>
        <v>1.0893059999999999</v>
      </c>
      <c r="F157" s="206"/>
      <c r="G157" s="205"/>
      <c r="H157" s="205"/>
      <c r="I157" s="51" t="s">
        <v>57</v>
      </c>
      <c r="J157" s="40">
        <v>38957</v>
      </c>
      <c r="K157" s="40">
        <v>38995</v>
      </c>
      <c r="L157" s="40">
        <v>39000</v>
      </c>
      <c r="M157" s="40">
        <v>39082</v>
      </c>
    </row>
    <row r="158" spans="1:13" ht="33.75">
      <c r="A158" s="70"/>
      <c r="B158" s="158" t="s">
        <v>1276</v>
      </c>
      <c r="C158" s="28" t="s">
        <v>173</v>
      </c>
      <c r="D158" s="32">
        <v>1</v>
      </c>
      <c r="E158" s="205">
        <v>0.935</v>
      </c>
      <c r="F158" s="206"/>
      <c r="G158" s="205">
        <v>0.04</v>
      </c>
      <c r="H158" s="206"/>
      <c r="I158" s="51" t="s">
        <v>57</v>
      </c>
      <c r="J158" s="40">
        <v>38978</v>
      </c>
      <c r="K158" s="40">
        <v>39009</v>
      </c>
      <c r="L158" s="40">
        <v>39024</v>
      </c>
      <c r="M158" s="40">
        <v>39082</v>
      </c>
    </row>
    <row r="159" spans="1:13" ht="67.5">
      <c r="A159" s="70"/>
      <c r="B159" s="158" t="s">
        <v>1277</v>
      </c>
      <c r="C159" s="28" t="s">
        <v>93</v>
      </c>
      <c r="D159" s="32">
        <v>1</v>
      </c>
      <c r="E159" s="32"/>
      <c r="F159" s="51">
        <v>24.137993</v>
      </c>
      <c r="G159" s="51"/>
      <c r="H159" s="51"/>
      <c r="I159" s="30" t="s">
        <v>57</v>
      </c>
      <c r="J159" s="40">
        <v>39102</v>
      </c>
      <c r="K159" s="40">
        <v>39133</v>
      </c>
      <c r="L159" s="40">
        <v>39151</v>
      </c>
      <c r="M159" s="40">
        <v>39447</v>
      </c>
    </row>
    <row r="160" spans="1:13" ht="45">
      <c r="A160" s="70"/>
      <c r="B160" s="32" t="s">
        <v>1086</v>
      </c>
      <c r="C160" s="28" t="s">
        <v>518</v>
      </c>
      <c r="D160" s="32">
        <v>2</v>
      </c>
      <c r="E160" s="205">
        <v>0.3</v>
      </c>
      <c r="F160" s="206"/>
      <c r="G160" s="205"/>
      <c r="H160" s="205"/>
      <c r="I160" s="51" t="s">
        <v>1066</v>
      </c>
      <c r="J160" s="32"/>
      <c r="K160" s="40"/>
      <c r="L160" s="40">
        <v>38869</v>
      </c>
      <c r="M160" s="40">
        <v>39082</v>
      </c>
    </row>
    <row r="161" spans="1:13" ht="33.75">
      <c r="A161" s="70"/>
      <c r="B161" s="32" t="s">
        <v>519</v>
      </c>
      <c r="C161" s="27" t="s">
        <v>520</v>
      </c>
      <c r="D161" s="32">
        <v>2</v>
      </c>
      <c r="E161" s="32"/>
      <c r="F161" s="205">
        <v>0.4</v>
      </c>
      <c r="G161" s="205"/>
      <c r="H161" s="205"/>
      <c r="I161" s="51" t="s">
        <v>1066</v>
      </c>
      <c r="J161" s="40"/>
      <c r="K161" s="40"/>
      <c r="L161" s="40">
        <v>39083</v>
      </c>
      <c r="M161" s="40">
        <v>39447</v>
      </c>
    </row>
    <row r="162" spans="1:13" ht="33.75">
      <c r="A162" s="70"/>
      <c r="B162" s="32" t="s">
        <v>521</v>
      </c>
      <c r="C162" s="27" t="s">
        <v>4</v>
      </c>
      <c r="D162" s="32">
        <v>1</v>
      </c>
      <c r="E162" s="51">
        <f>0.00072+0.004025+0.000672+0.020204+0.015232+0.0364+0.016473</f>
        <v>0.093726</v>
      </c>
      <c r="F162" s="206"/>
      <c r="G162" s="51"/>
      <c r="H162" s="51"/>
      <c r="I162" s="30" t="s">
        <v>57</v>
      </c>
      <c r="J162" s="40">
        <v>38957</v>
      </c>
      <c r="K162" s="40">
        <v>38995</v>
      </c>
      <c r="L162" s="40">
        <v>39000</v>
      </c>
      <c r="M162" s="40">
        <v>39082</v>
      </c>
    </row>
    <row r="163" spans="1:13" ht="12.75">
      <c r="A163" s="70"/>
      <c r="B163" s="32" t="s">
        <v>522</v>
      </c>
      <c r="C163" s="27" t="s">
        <v>5</v>
      </c>
      <c r="D163" s="32">
        <v>1</v>
      </c>
      <c r="E163" s="51">
        <v>7.6</v>
      </c>
      <c r="F163" s="206"/>
      <c r="G163" s="51"/>
      <c r="H163" s="51"/>
      <c r="I163" s="30" t="s">
        <v>57</v>
      </c>
      <c r="J163" s="40">
        <v>39027</v>
      </c>
      <c r="K163" s="40">
        <v>39058</v>
      </c>
      <c r="L163" s="40">
        <v>39065</v>
      </c>
      <c r="M163" s="40">
        <v>39082</v>
      </c>
    </row>
    <row r="164" spans="1:13" ht="12.75">
      <c r="A164" s="70"/>
      <c r="B164" s="32" t="s">
        <v>20</v>
      </c>
      <c r="C164" s="27" t="s">
        <v>526</v>
      </c>
      <c r="D164" s="32">
        <v>1</v>
      </c>
      <c r="E164" s="51">
        <v>0.1638</v>
      </c>
      <c r="F164" s="206"/>
      <c r="G164" s="51"/>
      <c r="H164" s="51"/>
      <c r="I164" s="30" t="s">
        <v>57</v>
      </c>
      <c r="J164" s="40">
        <v>38957</v>
      </c>
      <c r="K164" s="40">
        <v>38995</v>
      </c>
      <c r="L164" s="40">
        <v>39000</v>
      </c>
      <c r="M164" s="40">
        <v>39061</v>
      </c>
    </row>
    <row r="165" spans="1:13" ht="22.5">
      <c r="A165" s="70"/>
      <c r="B165" s="32" t="s">
        <v>21</v>
      </c>
      <c r="C165" s="27" t="s">
        <v>527</v>
      </c>
      <c r="D165" s="32">
        <v>2</v>
      </c>
      <c r="E165" s="51">
        <v>1</v>
      </c>
      <c r="F165" s="206"/>
      <c r="G165" s="51"/>
      <c r="H165" s="51"/>
      <c r="I165" s="30" t="s">
        <v>57</v>
      </c>
      <c r="J165" s="40">
        <v>39006</v>
      </c>
      <c r="K165" s="40">
        <v>39037</v>
      </c>
      <c r="L165" s="40">
        <v>39048</v>
      </c>
      <c r="M165" s="40">
        <v>39082</v>
      </c>
    </row>
    <row r="166" spans="1:13" ht="12.75">
      <c r="A166" s="70"/>
      <c r="B166" s="32" t="s">
        <v>22</v>
      </c>
      <c r="C166" s="27" t="s">
        <v>682</v>
      </c>
      <c r="D166" s="32">
        <v>1</v>
      </c>
      <c r="E166" s="51">
        <f>0.019305+0.109715</f>
        <v>0.12902</v>
      </c>
      <c r="F166" s="206"/>
      <c r="G166" s="51"/>
      <c r="H166" s="51"/>
      <c r="I166" s="30" t="s">
        <v>57</v>
      </c>
      <c r="J166" s="40">
        <v>38957</v>
      </c>
      <c r="K166" s="40">
        <v>38995</v>
      </c>
      <c r="L166" s="40">
        <v>39000</v>
      </c>
      <c r="M166" s="40">
        <v>39082</v>
      </c>
    </row>
    <row r="167" spans="1:13" ht="33.75">
      <c r="A167" s="70"/>
      <c r="B167" s="32" t="s">
        <v>22</v>
      </c>
      <c r="C167" s="27" t="s">
        <v>1170</v>
      </c>
      <c r="D167" s="32">
        <v>1</v>
      </c>
      <c r="E167" s="32"/>
      <c r="F167" s="51">
        <v>0.135087</v>
      </c>
      <c r="G167" s="51"/>
      <c r="H167" s="51"/>
      <c r="I167" s="30" t="s">
        <v>57</v>
      </c>
      <c r="J167" s="40">
        <v>39182</v>
      </c>
      <c r="K167" s="40">
        <v>39212</v>
      </c>
      <c r="L167" s="40">
        <v>39232</v>
      </c>
      <c r="M167" s="40">
        <v>39447</v>
      </c>
    </row>
    <row r="168" spans="1:13" ht="22.5">
      <c r="A168" s="70"/>
      <c r="B168" s="32" t="s">
        <v>23</v>
      </c>
      <c r="C168" s="27" t="s">
        <v>555</v>
      </c>
      <c r="D168" s="32">
        <v>3</v>
      </c>
      <c r="E168" s="32"/>
      <c r="F168" s="206"/>
      <c r="G168" s="51">
        <v>1.076</v>
      </c>
      <c r="H168" s="206"/>
      <c r="I168" s="51" t="s">
        <v>1066</v>
      </c>
      <c r="J168" s="153"/>
      <c r="K168" s="153"/>
      <c r="L168" s="40">
        <v>38961</v>
      </c>
      <c r="M168" s="40">
        <v>39051</v>
      </c>
    </row>
    <row r="169" spans="1:13" ht="45">
      <c r="A169" s="70"/>
      <c r="B169" s="32" t="s">
        <v>24</v>
      </c>
      <c r="C169" s="27" t="s">
        <v>174</v>
      </c>
      <c r="D169" s="32">
        <v>1</v>
      </c>
      <c r="E169" s="51">
        <f>0.090804+0.025344+0.0515+0.105718+0.0813</f>
        <v>0.354666</v>
      </c>
      <c r="F169" s="206"/>
      <c r="G169" s="51"/>
      <c r="H169" s="51"/>
      <c r="I169" s="30" t="s">
        <v>57</v>
      </c>
      <c r="J169" s="40">
        <v>38957</v>
      </c>
      <c r="K169" s="40">
        <v>38995</v>
      </c>
      <c r="L169" s="40">
        <v>39000</v>
      </c>
      <c r="M169" s="40">
        <v>39082</v>
      </c>
    </row>
    <row r="170" spans="1:13" ht="45">
      <c r="A170" s="70"/>
      <c r="B170" s="32" t="s">
        <v>24</v>
      </c>
      <c r="C170" s="27" t="s">
        <v>175</v>
      </c>
      <c r="D170" s="32">
        <v>1</v>
      </c>
      <c r="E170" s="32"/>
      <c r="F170" s="51">
        <v>2.71</v>
      </c>
      <c r="G170" s="51"/>
      <c r="H170" s="51">
        <v>0.15</v>
      </c>
      <c r="I170" s="30" t="s">
        <v>57</v>
      </c>
      <c r="J170" s="40">
        <v>39182</v>
      </c>
      <c r="K170" s="40">
        <v>39212</v>
      </c>
      <c r="L170" s="40">
        <v>39232</v>
      </c>
      <c r="M170" s="40">
        <v>39447</v>
      </c>
    </row>
    <row r="171" spans="1:13" ht="33.75">
      <c r="A171" s="70"/>
      <c r="B171" s="32" t="s">
        <v>25</v>
      </c>
      <c r="C171" s="27" t="s">
        <v>287</v>
      </c>
      <c r="D171" s="32">
        <v>3</v>
      </c>
      <c r="E171" s="32"/>
      <c r="F171" s="206"/>
      <c r="G171" s="51">
        <v>7.096</v>
      </c>
      <c r="H171" s="206"/>
      <c r="I171" s="51" t="s">
        <v>1066</v>
      </c>
      <c r="J171" s="153"/>
      <c r="K171" s="153"/>
      <c r="L171" s="40">
        <v>38899</v>
      </c>
      <c r="M171" s="40">
        <v>39082</v>
      </c>
    </row>
    <row r="172" spans="1:13" ht="33.75">
      <c r="A172" s="70"/>
      <c r="B172" s="32" t="s">
        <v>25</v>
      </c>
      <c r="C172" s="27" t="s">
        <v>1192</v>
      </c>
      <c r="D172" s="32">
        <v>3</v>
      </c>
      <c r="E172" s="32"/>
      <c r="F172" s="206"/>
      <c r="G172" s="206"/>
      <c r="H172" s="51">
        <v>0.5</v>
      </c>
      <c r="I172" s="51" t="s">
        <v>1066</v>
      </c>
      <c r="J172" s="153"/>
      <c r="K172" s="153"/>
      <c r="L172" s="40">
        <v>39083</v>
      </c>
      <c r="M172" s="40">
        <v>39447</v>
      </c>
    </row>
    <row r="173" spans="1:13" ht="67.5">
      <c r="A173" s="70"/>
      <c r="B173" s="32" t="s">
        <v>288</v>
      </c>
      <c r="C173" s="27" t="s">
        <v>94</v>
      </c>
      <c r="D173" s="32">
        <v>1</v>
      </c>
      <c r="E173" s="32"/>
      <c r="F173" s="51"/>
      <c r="G173" s="51"/>
      <c r="H173" s="51">
        <v>2</v>
      </c>
      <c r="I173" s="30" t="s">
        <v>57</v>
      </c>
      <c r="J173" s="40">
        <v>39092</v>
      </c>
      <c r="K173" s="40">
        <v>39123</v>
      </c>
      <c r="L173" s="40">
        <v>39142</v>
      </c>
      <c r="M173" s="40">
        <v>39447</v>
      </c>
    </row>
    <row r="174" spans="1:13" ht="45">
      <c r="A174" s="70"/>
      <c r="B174" s="32" t="s">
        <v>289</v>
      </c>
      <c r="C174" s="84" t="s">
        <v>1139</v>
      </c>
      <c r="D174" s="32">
        <v>2</v>
      </c>
      <c r="E174" s="51">
        <v>0.3</v>
      </c>
      <c r="F174" s="206"/>
      <c r="G174" s="51"/>
      <c r="H174" s="51"/>
      <c r="I174" s="30" t="s">
        <v>57</v>
      </c>
      <c r="J174" s="40">
        <v>39006</v>
      </c>
      <c r="K174" s="40">
        <v>39037</v>
      </c>
      <c r="L174" s="40">
        <v>39048</v>
      </c>
      <c r="M174" s="40">
        <v>39082</v>
      </c>
    </row>
    <row r="175" spans="1:13" ht="33.75">
      <c r="A175" s="70"/>
      <c r="B175" s="32" t="s">
        <v>290</v>
      </c>
      <c r="C175" s="84" t="s">
        <v>1140</v>
      </c>
      <c r="D175" s="32">
        <v>4</v>
      </c>
      <c r="E175" s="32"/>
      <c r="F175" s="51">
        <v>0.05317804</v>
      </c>
      <c r="G175" s="51"/>
      <c r="H175" s="51"/>
      <c r="I175" s="51" t="s">
        <v>1066</v>
      </c>
      <c r="J175" s="40"/>
      <c r="K175" s="40"/>
      <c r="L175" s="40">
        <v>39151</v>
      </c>
      <c r="M175" s="40">
        <v>39447</v>
      </c>
    </row>
    <row r="176" spans="1:13" ht="22.5">
      <c r="A176" s="70"/>
      <c r="B176" s="32" t="s">
        <v>291</v>
      </c>
      <c r="C176" s="27" t="s">
        <v>1141</v>
      </c>
      <c r="D176" s="32">
        <v>1</v>
      </c>
      <c r="E176" s="51">
        <f>0.02574+0.036621+0.02574+0.0117+0.117351+0.10413+0.14625+0.22347+0.152685+0.294466</f>
        <v>1.138153</v>
      </c>
      <c r="F176" s="206"/>
      <c r="G176" s="51"/>
      <c r="H176" s="51"/>
      <c r="I176" s="30" t="s">
        <v>57</v>
      </c>
      <c r="J176" s="40">
        <v>38957</v>
      </c>
      <c r="K176" s="40">
        <v>38995</v>
      </c>
      <c r="L176" s="40">
        <v>39000</v>
      </c>
      <c r="M176" s="40">
        <v>39082</v>
      </c>
    </row>
    <row r="177" spans="1:13" ht="22.5">
      <c r="A177" s="70"/>
      <c r="B177" s="32" t="s">
        <v>291</v>
      </c>
      <c r="C177" s="27" t="s">
        <v>1278</v>
      </c>
      <c r="D177" s="32">
        <v>2</v>
      </c>
      <c r="E177" s="51">
        <v>0.1</v>
      </c>
      <c r="F177" s="206"/>
      <c r="G177" s="51"/>
      <c r="H177" s="51"/>
      <c r="I177" s="51" t="s">
        <v>1066</v>
      </c>
      <c r="J177" s="40"/>
      <c r="K177" s="40"/>
      <c r="L177" s="40">
        <v>38961</v>
      </c>
      <c r="M177" s="40">
        <v>39082</v>
      </c>
    </row>
    <row r="178" spans="1:13" ht="22.5">
      <c r="A178" s="70"/>
      <c r="B178" s="32" t="s">
        <v>291</v>
      </c>
      <c r="C178" s="27" t="s">
        <v>1141</v>
      </c>
      <c r="D178" s="32">
        <v>1</v>
      </c>
      <c r="E178" s="32"/>
      <c r="F178" s="51">
        <v>0.97</v>
      </c>
      <c r="G178" s="51"/>
      <c r="H178" s="51">
        <v>0.2</v>
      </c>
      <c r="I178" s="30" t="s">
        <v>57</v>
      </c>
      <c r="J178" s="40">
        <v>39092</v>
      </c>
      <c r="K178" s="40">
        <v>39123</v>
      </c>
      <c r="L178" s="40">
        <v>39142</v>
      </c>
      <c r="M178" s="40">
        <v>39447</v>
      </c>
    </row>
    <row r="179" spans="1:13" ht="22.5">
      <c r="A179" s="70"/>
      <c r="B179" s="32" t="s">
        <v>291</v>
      </c>
      <c r="C179" s="27" t="s">
        <v>1278</v>
      </c>
      <c r="D179" s="32">
        <v>2</v>
      </c>
      <c r="E179" s="32"/>
      <c r="F179" s="51">
        <v>0.205</v>
      </c>
      <c r="G179" s="51"/>
      <c r="H179" s="51"/>
      <c r="I179" s="51" t="s">
        <v>1066</v>
      </c>
      <c r="J179" s="40"/>
      <c r="K179" s="40"/>
      <c r="L179" s="40">
        <v>39142</v>
      </c>
      <c r="M179" s="40">
        <v>39447</v>
      </c>
    </row>
    <row r="180" spans="1:13" ht="22.5">
      <c r="A180" s="70"/>
      <c r="B180" s="158" t="s">
        <v>292</v>
      </c>
      <c r="C180" s="28" t="s">
        <v>293</v>
      </c>
      <c r="D180" s="32">
        <v>1</v>
      </c>
      <c r="E180" s="205">
        <v>4.290905</v>
      </c>
      <c r="F180" s="206"/>
      <c r="G180" s="205"/>
      <c r="H180" s="205"/>
      <c r="I180" s="51" t="s">
        <v>57</v>
      </c>
      <c r="J180" s="40">
        <v>38999</v>
      </c>
      <c r="K180" s="40">
        <v>39030</v>
      </c>
      <c r="L180" s="40">
        <v>39043</v>
      </c>
      <c r="M180" s="40">
        <v>39082</v>
      </c>
    </row>
    <row r="181" spans="1:13" ht="33.75">
      <c r="A181" s="70"/>
      <c r="B181" s="158" t="s">
        <v>294</v>
      </c>
      <c r="C181" s="28" t="s">
        <v>295</v>
      </c>
      <c r="D181" s="32">
        <v>3</v>
      </c>
      <c r="E181" s="32"/>
      <c r="F181" s="206"/>
      <c r="G181" s="206"/>
      <c r="H181" s="205">
        <v>0.2</v>
      </c>
      <c r="I181" s="51" t="s">
        <v>1066</v>
      </c>
      <c r="J181" s="32"/>
      <c r="K181" s="40"/>
      <c r="L181" s="40">
        <v>39083</v>
      </c>
      <c r="M181" s="40">
        <v>39436</v>
      </c>
    </row>
    <row r="182" spans="1:13" ht="33.75">
      <c r="A182" s="70"/>
      <c r="B182" s="158" t="s">
        <v>296</v>
      </c>
      <c r="C182" s="28" t="s">
        <v>297</v>
      </c>
      <c r="D182" s="32">
        <v>2</v>
      </c>
      <c r="E182" s="205">
        <v>0.4</v>
      </c>
      <c r="F182" s="206"/>
      <c r="G182" s="205"/>
      <c r="H182" s="205"/>
      <c r="I182" s="51" t="s">
        <v>1066</v>
      </c>
      <c r="J182" s="32"/>
      <c r="K182" s="32"/>
      <c r="L182" s="40">
        <v>38899</v>
      </c>
      <c r="M182" s="40">
        <v>39082</v>
      </c>
    </row>
    <row r="183" spans="1:13" ht="33.75">
      <c r="A183" s="70"/>
      <c r="B183" s="158" t="s">
        <v>298</v>
      </c>
      <c r="C183" s="28" t="s">
        <v>299</v>
      </c>
      <c r="D183" s="32">
        <v>2</v>
      </c>
      <c r="E183" s="32"/>
      <c r="F183" s="205">
        <v>0.61</v>
      </c>
      <c r="G183" s="205"/>
      <c r="H183" s="205"/>
      <c r="I183" s="51" t="s">
        <v>1066</v>
      </c>
      <c r="J183" s="32"/>
      <c r="K183" s="32"/>
      <c r="L183" s="40">
        <v>39083</v>
      </c>
      <c r="M183" s="40">
        <v>39436</v>
      </c>
    </row>
    <row r="184" spans="1:13" ht="45">
      <c r="A184" s="70"/>
      <c r="B184" s="158" t="s">
        <v>300</v>
      </c>
      <c r="C184" s="27" t="s">
        <v>176</v>
      </c>
      <c r="D184" s="32">
        <v>1</v>
      </c>
      <c r="E184" s="51">
        <f>2.645+0.45+0.4</f>
        <v>3.495</v>
      </c>
      <c r="F184" s="206"/>
      <c r="G184" s="51"/>
      <c r="H184" s="51"/>
      <c r="I184" s="30" t="s">
        <v>57</v>
      </c>
      <c r="J184" s="40">
        <v>38978</v>
      </c>
      <c r="K184" s="40">
        <v>39009</v>
      </c>
      <c r="L184" s="40">
        <v>39024</v>
      </c>
      <c r="M184" s="40">
        <v>39082</v>
      </c>
    </row>
    <row r="185" spans="1:13" ht="45">
      <c r="A185" s="70"/>
      <c r="B185" s="158" t="s">
        <v>300</v>
      </c>
      <c r="C185" s="27" t="s">
        <v>177</v>
      </c>
      <c r="D185" s="32">
        <v>1</v>
      </c>
      <c r="E185" s="32"/>
      <c r="F185" s="51">
        <v>3.5174155</v>
      </c>
      <c r="G185" s="51"/>
      <c r="H185" s="51"/>
      <c r="I185" s="30" t="s">
        <v>57</v>
      </c>
      <c r="J185" s="40">
        <v>39182</v>
      </c>
      <c r="K185" s="40">
        <v>39212</v>
      </c>
      <c r="L185" s="40">
        <v>39232</v>
      </c>
      <c r="M185" s="40">
        <v>39447</v>
      </c>
    </row>
    <row r="186" spans="1:13" ht="45">
      <c r="A186" s="70"/>
      <c r="B186" s="158" t="s">
        <v>301</v>
      </c>
      <c r="C186" s="27" t="s">
        <v>1000</v>
      </c>
      <c r="D186" s="32">
        <v>1</v>
      </c>
      <c r="E186" s="51">
        <f>0.24948+0.557+0.29</f>
        <v>1.0964800000000001</v>
      </c>
      <c r="F186" s="206"/>
      <c r="G186" s="51"/>
      <c r="H186" s="51"/>
      <c r="I186" s="30" t="s">
        <v>57</v>
      </c>
      <c r="J186" s="40">
        <v>38978</v>
      </c>
      <c r="K186" s="40">
        <v>39009</v>
      </c>
      <c r="L186" s="40">
        <v>39024</v>
      </c>
      <c r="M186" s="40">
        <v>39082</v>
      </c>
    </row>
    <row r="187" spans="1:13" ht="33.75">
      <c r="A187" s="70"/>
      <c r="B187" s="32" t="s">
        <v>1087</v>
      </c>
      <c r="C187" s="27" t="s">
        <v>942</v>
      </c>
      <c r="D187" s="32">
        <v>1</v>
      </c>
      <c r="E187" s="32"/>
      <c r="F187" s="205">
        <v>2.522943</v>
      </c>
      <c r="G187" s="205"/>
      <c r="H187" s="205">
        <v>1.5</v>
      </c>
      <c r="I187" s="30" t="s">
        <v>57</v>
      </c>
      <c r="J187" s="40">
        <v>39102</v>
      </c>
      <c r="K187" s="40">
        <v>39133</v>
      </c>
      <c r="L187" s="40">
        <v>39151</v>
      </c>
      <c r="M187" s="40">
        <v>39447</v>
      </c>
    </row>
    <row r="188" spans="1:13" ht="67.5">
      <c r="A188" s="70"/>
      <c r="B188" s="32" t="s">
        <v>1088</v>
      </c>
      <c r="C188" s="27" t="s">
        <v>95</v>
      </c>
      <c r="D188" s="32">
        <v>2</v>
      </c>
      <c r="E188" s="51">
        <v>1</v>
      </c>
      <c r="F188" s="206"/>
      <c r="G188" s="51"/>
      <c r="H188" s="51"/>
      <c r="I188" s="51" t="s">
        <v>1066</v>
      </c>
      <c r="J188" s="30"/>
      <c r="K188" s="40"/>
      <c r="L188" s="29">
        <v>38961</v>
      </c>
      <c r="M188" s="40">
        <v>39082</v>
      </c>
    </row>
    <row r="189" spans="1:13" ht="67.5">
      <c r="A189" s="70"/>
      <c r="B189" s="32" t="s">
        <v>1088</v>
      </c>
      <c r="C189" s="27" t="s">
        <v>95</v>
      </c>
      <c r="D189" s="32">
        <v>2</v>
      </c>
      <c r="E189" s="32"/>
      <c r="F189" s="51">
        <v>1.99</v>
      </c>
      <c r="G189" s="51"/>
      <c r="H189" s="51">
        <v>0.12</v>
      </c>
      <c r="I189" s="51" t="s">
        <v>1066</v>
      </c>
      <c r="J189" s="30"/>
      <c r="K189" s="40"/>
      <c r="L189" s="29">
        <v>39083</v>
      </c>
      <c r="M189" s="40">
        <v>39436</v>
      </c>
    </row>
    <row r="190" spans="1:13" ht="67.5">
      <c r="A190" s="70"/>
      <c r="B190" s="158" t="s">
        <v>1089</v>
      </c>
      <c r="C190" s="27" t="s">
        <v>96</v>
      </c>
      <c r="D190" s="32">
        <v>2</v>
      </c>
      <c r="E190" s="205">
        <v>2</v>
      </c>
      <c r="F190" s="206"/>
      <c r="G190" s="205"/>
      <c r="H190" s="205"/>
      <c r="I190" s="51" t="s">
        <v>1066</v>
      </c>
      <c r="J190" s="30"/>
      <c r="K190" s="40"/>
      <c r="L190" s="29">
        <v>38961</v>
      </c>
      <c r="M190" s="40">
        <v>39082</v>
      </c>
    </row>
    <row r="191" spans="1:13" ht="67.5">
      <c r="A191" s="70"/>
      <c r="B191" s="158" t="s">
        <v>1089</v>
      </c>
      <c r="C191" s="27" t="s">
        <v>97</v>
      </c>
      <c r="D191" s="32">
        <v>2</v>
      </c>
      <c r="E191" s="32"/>
      <c r="F191" s="205">
        <v>1.6</v>
      </c>
      <c r="G191" s="205"/>
      <c r="H191" s="205"/>
      <c r="I191" s="30" t="s">
        <v>56</v>
      </c>
      <c r="J191" s="30"/>
      <c r="K191" s="40"/>
      <c r="L191" s="29">
        <v>39083</v>
      </c>
      <c r="M191" s="40">
        <v>39263</v>
      </c>
    </row>
    <row r="192" spans="1:13" ht="33.75">
      <c r="A192" s="70"/>
      <c r="B192" s="32" t="s">
        <v>1090</v>
      </c>
      <c r="C192" s="27" t="s">
        <v>359</v>
      </c>
      <c r="D192" s="32">
        <v>2</v>
      </c>
      <c r="E192" s="205">
        <v>0.2</v>
      </c>
      <c r="F192" s="206"/>
      <c r="G192" s="205"/>
      <c r="H192" s="205"/>
      <c r="I192" s="51" t="s">
        <v>1066</v>
      </c>
      <c r="J192" s="30"/>
      <c r="K192" s="40"/>
      <c r="L192" s="29">
        <v>38961</v>
      </c>
      <c r="M192" s="40">
        <v>39082</v>
      </c>
    </row>
    <row r="193" spans="1:13" ht="33.75">
      <c r="A193" s="70"/>
      <c r="B193" s="32" t="s">
        <v>1090</v>
      </c>
      <c r="C193" s="27" t="s">
        <v>359</v>
      </c>
      <c r="D193" s="32">
        <v>2</v>
      </c>
      <c r="E193" s="32"/>
      <c r="F193" s="205">
        <v>0.25</v>
      </c>
      <c r="G193" s="205"/>
      <c r="H193" s="205"/>
      <c r="I193" s="51" t="s">
        <v>1066</v>
      </c>
      <c r="J193" s="30"/>
      <c r="K193" s="40"/>
      <c r="L193" s="29">
        <v>39083</v>
      </c>
      <c r="M193" s="40">
        <v>39436</v>
      </c>
    </row>
    <row r="194" spans="1:13" ht="45">
      <c r="A194" s="70"/>
      <c r="B194" s="32" t="s">
        <v>1091</v>
      </c>
      <c r="C194" s="27" t="s">
        <v>360</v>
      </c>
      <c r="D194" s="32">
        <v>2</v>
      </c>
      <c r="E194" s="205">
        <v>0.6</v>
      </c>
      <c r="F194" s="206"/>
      <c r="G194" s="205"/>
      <c r="H194" s="205"/>
      <c r="I194" s="51" t="s">
        <v>1066</v>
      </c>
      <c r="J194" s="30"/>
      <c r="K194" s="40"/>
      <c r="L194" s="29">
        <v>38899</v>
      </c>
      <c r="M194" s="40">
        <v>39082</v>
      </c>
    </row>
    <row r="195" spans="1:13" ht="45">
      <c r="A195" s="70"/>
      <c r="B195" s="32" t="s">
        <v>1091</v>
      </c>
      <c r="C195" s="27" t="s">
        <v>360</v>
      </c>
      <c r="D195" s="32">
        <v>2</v>
      </c>
      <c r="E195" s="32"/>
      <c r="F195" s="205">
        <v>0.445</v>
      </c>
      <c r="G195" s="205"/>
      <c r="H195" s="205"/>
      <c r="I195" s="51" t="s">
        <v>1066</v>
      </c>
      <c r="J195" s="30"/>
      <c r="K195" s="40"/>
      <c r="L195" s="29">
        <v>39083</v>
      </c>
      <c r="M195" s="40">
        <v>39263</v>
      </c>
    </row>
    <row r="196" spans="1:13" ht="67.5">
      <c r="A196" s="70"/>
      <c r="B196" s="158" t="s">
        <v>260</v>
      </c>
      <c r="C196" s="27" t="s">
        <v>98</v>
      </c>
      <c r="D196" s="32">
        <v>2</v>
      </c>
      <c r="E196" s="51">
        <v>0.23</v>
      </c>
      <c r="F196" s="206"/>
      <c r="G196" s="51">
        <v>0.86</v>
      </c>
      <c r="H196" s="206"/>
      <c r="I196" s="51" t="s">
        <v>1066</v>
      </c>
      <c r="J196" s="30"/>
      <c r="K196" s="40"/>
      <c r="L196" s="40">
        <v>38869</v>
      </c>
      <c r="M196" s="40">
        <v>39082</v>
      </c>
    </row>
    <row r="197" spans="1:13" ht="67.5">
      <c r="A197" s="70"/>
      <c r="B197" s="158" t="s">
        <v>260</v>
      </c>
      <c r="C197" s="27" t="s">
        <v>99</v>
      </c>
      <c r="D197" s="32">
        <v>2</v>
      </c>
      <c r="E197" s="32"/>
      <c r="F197" s="206"/>
      <c r="G197" s="206"/>
      <c r="H197" s="51">
        <v>1</v>
      </c>
      <c r="I197" s="51" t="s">
        <v>1066</v>
      </c>
      <c r="J197" s="30"/>
      <c r="K197" s="40"/>
      <c r="L197" s="29">
        <v>39083</v>
      </c>
      <c r="M197" s="40">
        <v>39436</v>
      </c>
    </row>
    <row r="198" spans="1:13" ht="56.25">
      <c r="A198" s="70"/>
      <c r="B198" s="32" t="s">
        <v>317</v>
      </c>
      <c r="C198" s="27" t="s">
        <v>1155</v>
      </c>
      <c r="D198" s="32">
        <v>1</v>
      </c>
      <c r="E198" s="32"/>
      <c r="F198" s="51">
        <v>2.397731</v>
      </c>
      <c r="G198" s="51"/>
      <c r="H198" s="51"/>
      <c r="I198" s="30" t="s">
        <v>57</v>
      </c>
      <c r="J198" s="40">
        <v>39182</v>
      </c>
      <c r="K198" s="40">
        <v>39212</v>
      </c>
      <c r="L198" s="40">
        <v>39232</v>
      </c>
      <c r="M198" s="40">
        <v>39447</v>
      </c>
    </row>
    <row r="199" spans="1:13" ht="45">
      <c r="A199" s="70"/>
      <c r="B199" s="32" t="s">
        <v>318</v>
      </c>
      <c r="C199" s="27" t="s">
        <v>302</v>
      </c>
      <c r="D199" s="32">
        <v>2</v>
      </c>
      <c r="E199" s="32"/>
      <c r="F199" s="51">
        <v>6.095</v>
      </c>
      <c r="G199" s="51"/>
      <c r="H199" s="51"/>
      <c r="I199" s="51" t="s">
        <v>1066</v>
      </c>
      <c r="J199" s="40"/>
      <c r="K199" s="40"/>
      <c r="L199" s="40">
        <v>39151</v>
      </c>
      <c r="M199" s="40">
        <v>39447</v>
      </c>
    </row>
    <row r="200" spans="1:13" ht="22.5">
      <c r="A200" s="70"/>
      <c r="B200" s="32" t="s">
        <v>319</v>
      </c>
      <c r="C200" s="27" t="s">
        <v>1193</v>
      </c>
      <c r="D200" s="32">
        <v>3</v>
      </c>
      <c r="E200" s="32"/>
      <c r="F200" s="206"/>
      <c r="G200" s="206"/>
      <c r="H200" s="51">
        <v>0.1</v>
      </c>
      <c r="I200" s="51" t="s">
        <v>1066</v>
      </c>
      <c r="J200" s="40"/>
      <c r="K200" s="40"/>
      <c r="L200" s="40">
        <v>39083</v>
      </c>
      <c r="M200" s="40">
        <v>39447</v>
      </c>
    </row>
    <row r="201" spans="1:13" ht="33.75">
      <c r="A201" s="70"/>
      <c r="B201" s="32" t="s">
        <v>320</v>
      </c>
      <c r="C201" s="27" t="s">
        <v>1156</v>
      </c>
      <c r="D201" s="32">
        <v>4</v>
      </c>
      <c r="E201" s="32"/>
      <c r="F201" s="51">
        <v>0.36988027</v>
      </c>
      <c r="G201" s="51"/>
      <c r="H201" s="51"/>
      <c r="I201" s="51" t="s">
        <v>1066</v>
      </c>
      <c r="J201" s="40"/>
      <c r="K201" s="40"/>
      <c r="L201" s="40">
        <v>39083</v>
      </c>
      <c r="M201" s="40">
        <v>39447</v>
      </c>
    </row>
    <row r="202" spans="1:13" ht="45">
      <c r="A202" s="70"/>
      <c r="B202" s="32" t="s">
        <v>321</v>
      </c>
      <c r="C202" s="27" t="s">
        <v>1159</v>
      </c>
      <c r="D202" s="32">
        <v>1</v>
      </c>
      <c r="E202" s="51">
        <v>5.317095</v>
      </c>
      <c r="F202" s="206"/>
      <c r="G202" s="51">
        <v>0.083</v>
      </c>
      <c r="H202" s="206"/>
      <c r="I202" s="30" t="s">
        <v>57</v>
      </c>
      <c r="J202" s="40">
        <v>39027</v>
      </c>
      <c r="K202" s="40">
        <v>39058</v>
      </c>
      <c r="L202" s="40">
        <v>39065</v>
      </c>
      <c r="M202" s="40">
        <v>39082</v>
      </c>
    </row>
    <row r="203" spans="1:13" ht="67.5">
      <c r="A203" s="70"/>
      <c r="B203" s="32" t="s">
        <v>321</v>
      </c>
      <c r="C203" s="28" t="s">
        <v>100</v>
      </c>
      <c r="D203" s="32">
        <v>2</v>
      </c>
      <c r="E203" s="51">
        <v>0.91</v>
      </c>
      <c r="F203" s="206"/>
      <c r="G203" s="51"/>
      <c r="H203" s="51"/>
      <c r="I203" s="51" t="s">
        <v>1066</v>
      </c>
      <c r="J203" s="40"/>
      <c r="K203" s="40"/>
      <c r="L203" s="40">
        <v>38961</v>
      </c>
      <c r="M203" s="40">
        <v>39082</v>
      </c>
    </row>
    <row r="204" spans="1:13" ht="33.75">
      <c r="A204" s="70"/>
      <c r="B204" s="32" t="s">
        <v>321</v>
      </c>
      <c r="C204" s="27" t="s">
        <v>1157</v>
      </c>
      <c r="D204" s="32">
        <v>4</v>
      </c>
      <c r="E204" s="51">
        <v>0.5</v>
      </c>
      <c r="F204" s="206"/>
      <c r="G204" s="51"/>
      <c r="H204" s="51"/>
      <c r="I204" s="51" t="s">
        <v>1066</v>
      </c>
      <c r="J204" s="40"/>
      <c r="K204" s="40"/>
      <c r="L204" s="40">
        <v>38961</v>
      </c>
      <c r="M204" s="40">
        <v>39082</v>
      </c>
    </row>
    <row r="205" spans="1:13" ht="22.5">
      <c r="A205" s="70"/>
      <c r="B205" s="32" t="s">
        <v>321</v>
      </c>
      <c r="C205" s="27" t="s">
        <v>1158</v>
      </c>
      <c r="D205" s="32">
        <v>2</v>
      </c>
      <c r="E205" s="32"/>
      <c r="F205" s="51">
        <v>6.982</v>
      </c>
      <c r="G205" s="51"/>
      <c r="H205" s="51">
        <v>0.25</v>
      </c>
      <c r="I205" s="51" t="s">
        <v>1066</v>
      </c>
      <c r="J205" s="40"/>
      <c r="K205" s="40"/>
      <c r="L205" s="40">
        <v>39151</v>
      </c>
      <c r="M205" s="40">
        <v>39447</v>
      </c>
    </row>
    <row r="206" spans="1:13" ht="67.5">
      <c r="A206" s="70"/>
      <c r="B206" s="32" t="s">
        <v>1160</v>
      </c>
      <c r="C206" s="27" t="s">
        <v>101</v>
      </c>
      <c r="D206" s="32">
        <v>2</v>
      </c>
      <c r="E206" s="32"/>
      <c r="F206" s="51">
        <v>0.59</v>
      </c>
      <c r="G206" s="51"/>
      <c r="H206" s="51"/>
      <c r="I206" s="51" t="s">
        <v>1066</v>
      </c>
      <c r="J206" s="40"/>
      <c r="K206" s="40"/>
      <c r="L206" s="40">
        <v>39083</v>
      </c>
      <c r="M206" s="40">
        <v>39447</v>
      </c>
    </row>
    <row r="207" spans="1:13" ht="67.5">
      <c r="A207" s="70"/>
      <c r="B207" s="32" t="s">
        <v>1092</v>
      </c>
      <c r="C207" s="27" t="s">
        <v>419</v>
      </c>
      <c r="D207" s="32">
        <v>4</v>
      </c>
      <c r="E207" s="51">
        <v>0.4</v>
      </c>
      <c r="F207" s="206"/>
      <c r="G207" s="51"/>
      <c r="H207" s="51"/>
      <c r="I207" s="51" t="s">
        <v>1066</v>
      </c>
      <c r="J207" s="40"/>
      <c r="K207" s="40"/>
      <c r="L207" s="40">
        <v>38990</v>
      </c>
      <c r="M207" s="40">
        <v>39082</v>
      </c>
    </row>
    <row r="208" spans="1:13" ht="67.5">
      <c r="A208" s="70"/>
      <c r="B208" s="32" t="s">
        <v>1092</v>
      </c>
      <c r="C208" s="27" t="s">
        <v>420</v>
      </c>
      <c r="D208" s="32">
        <v>4</v>
      </c>
      <c r="E208" s="32"/>
      <c r="F208" s="51">
        <v>0.1659324</v>
      </c>
      <c r="G208" s="51"/>
      <c r="H208" s="51">
        <v>0.031</v>
      </c>
      <c r="I208" s="51" t="s">
        <v>1066</v>
      </c>
      <c r="J208" s="40"/>
      <c r="K208" s="40"/>
      <c r="L208" s="40">
        <v>39151</v>
      </c>
      <c r="M208" s="40">
        <v>39436</v>
      </c>
    </row>
    <row r="209" spans="1:13" ht="67.5">
      <c r="A209" s="70"/>
      <c r="B209" s="32" t="s">
        <v>1093</v>
      </c>
      <c r="C209" s="37" t="s">
        <v>102</v>
      </c>
      <c r="D209" s="32">
        <v>4</v>
      </c>
      <c r="E209" s="32"/>
      <c r="F209" s="51">
        <v>0.48</v>
      </c>
      <c r="G209" s="51"/>
      <c r="H209" s="51">
        <v>0.06</v>
      </c>
      <c r="I209" s="51" t="s">
        <v>1066</v>
      </c>
      <c r="J209" s="40"/>
      <c r="K209" s="40"/>
      <c r="L209" s="40">
        <v>39151</v>
      </c>
      <c r="M209" s="40">
        <v>39436</v>
      </c>
    </row>
    <row r="210" spans="1:13" ht="45">
      <c r="A210" s="70"/>
      <c r="B210" s="32" t="s">
        <v>1094</v>
      </c>
      <c r="C210" s="28" t="s">
        <v>1007</v>
      </c>
      <c r="D210" s="32">
        <v>4</v>
      </c>
      <c r="E210" s="205">
        <v>0.4</v>
      </c>
      <c r="F210" s="206"/>
      <c r="G210" s="205"/>
      <c r="H210" s="205"/>
      <c r="I210" s="51" t="s">
        <v>1066</v>
      </c>
      <c r="J210" s="40"/>
      <c r="K210" s="40"/>
      <c r="L210" s="40">
        <v>39000</v>
      </c>
      <c r="M210" s="40">
        <v>39082</v>
      </c>
    </row>
    <row r="211" spans="1:13" ht="45">
      <c r="A211" s="70"/>
      <c r="B211" s="32" t="s">
        <v>1094</v>
      </c>
      <c r="C211" s="28" t="s">
        <v>1007</v>
      </c>
      <c r="D211" s="32">
        <v>4</v>
      </c>
      <c r="E211" s="32"/>
      <c r="F211" s="205">
        <v>0.8145</v>
      </c>
      <c r="G211" s="205"/>
      <c r="H211" s="205">
        <v>0.02</v>
      </c>
      <c r="I211" s="51" t="s">
        <v>1066</v>
      </c>
      <c r="J211" s="153"/>
      <c r="K211" s="153"/>
      <c r="L211" s="40">
        <v>39151</v>
      </c>
      <c r="M211" s="40">
        <v>39447</v>
      </c>
    </row>
    <row r="212" spans="1:13" ht="22.5">
      <c r="A212" s="70"/>
      <c r="B212" s="32" t="s">
        <v>322</v>
      </c>
      <c r="C212" s="28" t="s">
        <v>261</v>
      </c>
      <c r="D212" s="32">
        <v>4</v>
      </c>
      <c r="E212" s="205">
        <v>0.3</v>
      </c>
      <c r="F212" s="206"/>
      <c r="G212" s="205"/>
      <c r="H212" s="205"/>
      <c r="I212" s="51" t="s">
        <v>1066</v>
      </c>
      <c r="J212" s="30"/>
      <c r="K212" s="40"/>
      <c r="L212" s="40">
        <v>38930</v>
      </c>
      <c r="M212" s="40">
        <v>39082</v>
      </c>
    </row>
    <row r="213" spans="1:13" ht="67.5">
      <c r="A213" s="70"/>
      <c r="B213" s="32" t="s">
        <v>323</v>
      </c>
      <c r="C213" s="27" t="s">
        <v>103</v>
      </c>
      <c r="D213" s="32">
        <v>4</v>
      </c>
      <c r="E213" s="32"/>
      <c r="F213" s="205">
        <v>0.324</v>
      </c>
      <c r="G213" s="205"/>
      <c r="H213" s="205">
        <v>0.28</v>
      </c>
      <c r="I213" s="51" t="s">
        <v>1066</v>
      </c>
      <c r="J213" s="153"/>
      <c r="K213" s="153"/>
      <c r="L213" s="40">
        <v>39151</v>
      </c>
      <c r="M213" s="40">
        <v>39447</v>
      </c>
    </row>
    <row r="214" spans="1:13" ht="67.5">
      <c r="A214" s="70"/>
      <c r="B214" s="32" t="s">
        <v>324</v>
      </c>
      <c r="C214" s="27" t="s">
        <v>104</v>
      </c>
      <c r="D214" s="32">
        <v>4</v>
      </c>
      <c r="E214" s="32"/>
      <c r="F214" s="205">
        <v>0.12325561</v>
      </c>
      <c r="G214" s="205"/>
      <c r="H214" s="205"/>
      <c r="I214" s="51" t="s">
        <v>1066</v>
      </c>
      <c r="J214" s="30"/>
      <c r="K214" s="40"/>
      <c r="L214" s="40">
        <v>39083</v>
      </c>
      <c r="M214" s="40">
        <v>39447</v>
      </c>
    </row>
    <row r="215" spans="1:13" ht="67.5">
      <c r="A215" s="70"/>
      <c r="B215" s="32" t="s">
        <v>325</v>
      </c>
      <c r="C215" s="28" t="s">
        <v>105</v>
      </c>
      <c r="D215" s="32">
        <v>4</v>
      </c>
      <c r="E215" s="32"/>
      <c r="F215" s="205">
        <v>0.213</v>
      </c>
      <c r="G215" s="205"/>
      <c r="H215" s="205"/>
      <c r="I215" s="51" t="s">
        <v>1066</v>
      </c>
      <c r="J215" s="153"/>
      <c r="K215" s="153"/>
      <c r="L215" s="40">
        <v>39151</v>
      </c>
      <c r="M215" s="40">
        <v>39447</v>
      </c>
    </row>
    <row r="216" spans="1:13" ht="67.5">
      <c r="A216" s="70"/>
      <c r="B216" s="32" t="s">
        <v>326</v>
      </c>
      <c r="C216" s="28" t="s">
        <v>514</v>
      </c>
      <c r="D216" s="32">
        <v>2</v>
      </c>
      <c r="E216" s="205">
        <v>0.15</v>
      </c>
      <c r="F216" s="206"/>
      <c r="G216" s="205">
        <v>0.085</v>
      </c>
      <c r="H216" s="206"/>
      <c r="I216" s="51" t="s">
        <v>1066</v>
      </c>
      <c r="J216" s="30"/>
      <c r="K216" s="40"/>
      <c r="L216" s="40">
        <v>38930</v>
      </c>
      <c r="M216" s="40">
        <v>39082</v>
      </c>
    </row>
    <row r="217" spans="1:13" ht="67.5">
      <c r="A217" s="70"/>
      <c r="B217" s="32" t="s">
        <v>327</v>
      </c>
      <c r="C217" s="28" t="s">
        <v>515</v>
      </c>
      <c r="D217" s="32">
        <v>2</v>
      </c>
      <c r="E217" s="32"/>
      <c r="F217" s="205">
        <v>0.2</v>
      </c>
      <c r="G217" s="205"/>
      <c r="H217" s="205">
        <v>0.09</v>
      </c>
      <c r="I217" s="51" t="s">
        <v>1066</v>
      </c>
      <c r="J217" s="153"/>
      <c r="K217" s="153"/>
      <c r="L217" s="40">
        <v>39083</v>
      </c>
      <c r="M217" s="40">
        <v>39447</v>
      </c>
    </row>
    <row r="218" spans="1:13" ht="56.25">
      <c r="A218" s="70"/>
      <c r="B218" s="32" t="s">
        <v>328</v>
      </c>
      <c r="C218" s="28" t="s">
        <v>516</v>
      </c>
      <c r="D218" s="32">
        <v>4</v>
      </c>
      <c r="E218" s="205">
        <v>0.1</v>
      </c>
      <c r="F218" s="206"/>
      <c r="G218" s="205"/>
      <c r="H218" s="205"/>
      <c r="I218" s="51" t="s">
        <v>1066</v>
      </c>
      <c r="J218" s="30"/>
      <c r="K218" s="40"/>
      <c r="L218" s="40">
        <v>38930</v>
      </c>
      <c r="M218" s="40">
        <v>39082</v>
      </c>
    </row>
    <row r="219" spans="1:13" ht="56.25">
      <c r="A219" s="70"/>
      <c r="B219" s="32" t="s">
        <v>329</v>
      </c>
      <c r="C219" s="28" t="s">
        <v>199</v>
      </c>
      <c r="D219" s="32">
        <v>4</v>
      </c>
      <c r="E219" s="32"/>
      <c r="F219" s="205">
        <v>0.1233</v>
      </c>
      <c r="G219" s="205"/>
      <c r="H219" s="205"/>
      <c r="I219" s="51" t="s">
        <v>1066</v>
      </c>
      <c r="J219" s="153"/>
      <c r="K219" s="153"/>
      <c r="L219" s="40">
        <v>39083</v>
      </c>
      <c r="M219" s="40">
        <v>39447</v>
      </c>
    </row>
    <row r="220" spans="1:13" ht="45">
      <c r="A220" s="70"/>
      <c r="B220" s="32" t="s">
        <v>330</v>
      </c>
      <c r="C220" s="28" t="s">
        <v>200</v>
      </c>
      <c r="D220" s="32">
        <v>2</v>
      </c>
      <c r="E220" s="32"/>
      <c r="F220" s="206"/>
      <c r="G220" s="205">
        <v>0.2</v>
      </c>
      <c r="H220" s="206"/>
      <c r="I220" s="51" t="s">
        <v>1066</v>
      </c>
      <c r="J220" s="30"/>
      <c r="K220" s="40"/>
      <c r="L220" s="40">
        <v>38930</v>
      </c>
      <c r="M220" s="40">
        <v>39082</v>
      </c>
    </row>
    <row r="221" spans="1:13" ht="45">
      <c r="A221" s="70"/>
      <c r="B221" s="32" t="s">
        <v>331</v>
      </c>
      <c r="C221" s="28" t="s">
        <v>201</v>
      </c>
      <c r="D221" s="32">
        <v>2</v>
      </c>
      <c r="E221" s="32"/>
      <c r="F221" s="205">
        <v>0.12273282</v>
      </c>
      <c r="G221" s="205"/>
      <c r="H221" s="205"/>
      <c r="I221" s="51" t="s">
        <v>1066</v>
      </c>
      <c r="J221" s="153"/>
      <c r="K221" s="153"/>
      <c r="L221" s="40">
        <v>39083</v>
      </c>
      <c r="M221" s="40">
        <v>39447</v>
      </c>
    </row>
    <row r="222" spans="1:13" ht="45">
      <c r="A222" s="70"/>
      <c r="B222" s="32" t="s">
        <v>332</v>
      </c>
      <c r="C222" s="28" t="s">
        <v>202</v>
      </c>
      <c r="D222" s="32">
        <v>4</v>
      </c>
      <c r="E222" s="32"/>
      <c r="F222" s="206"/>
      <c r="G222" s="205">
        <v>0.05</v>
      </c>
      <c r="H222" s="206"/>
      <c r="I222" s="51" t="s">
        <v>1066</v>
      </c>
      <c r="J222" s="30"/>
      <c r="K222" s="40"/>
      <c r="L222" s="40">
        <v>38930</v>
      </c>
      <c r="M222" s="40">
        <v>39082</v>
      </c>
    </row>
    <row r="223" spans="1:13" ht="45">
      <c r="A223" s="70"/>
      <c r="B223" s="32" t="s">
        <v>333</v>
      </c>
      <c r="C223" s="28" t="s">
        <v>203</v>
      </c>
      <c r="D223" s="32">
        <v>4</v>
      </c>
      <c r="E223" s="32"/>
      <c r="F223" s="205">
        <v>0.105376</v>
      </c>
      <c r="G223" s="205"/>
      <c r="H223" s="205"/>
      <c r="I223" s="51" t="s">
        <v>1066</v>
      </c>
      <c r="J223" s="153"/>
      <c r="K223" s="153"/>
      <c r="L223" s="40">
        <v>39083</v>
      </c>
      <c r="M223" s="40">
        <v>39447</v>
      </c>
    </row>
    <row r="224" spans="1:13" ht="33.75">
      <c r="A224" s="70"/>
      <c r="B224" s="32" t="s">
        <v>334</v>
      </c>
      <c r="C224" s="28" t="s">
        <v>204</v>
      </c>
      <c r="D224" s="32">
        <v>2</v>
      </c>
      <c r="E224" s="32"/>
      <c r="F224" s="206"/>
      <c r="G224" s="205">
        <v>0.07</v>
      </c>
      <c r="H224" s="206"/>
      <c r="I224" s="51" t="s">
        <v>1066</v>
      </c>
      <c r="J224" s="30"/>
      <c r="K224" s="40"/>
      <c r="L224" s="40">
        <v>38930</v>
      </c>
      <c r="M224" s="40">
        <v>39082</v>
      </c>
    </row>
    <row r="225" spans="1:13" ht="33.75">
      <c r="A225" s="70"/>
      <c r="B225" s="32" t="s">
        <v>335</v>
      </c>
      <c r="C225" s="28" t="s">
        <v>205</v>
      </c>
      <c r="D225" s="32">
        <v>2</v>
      </c>
      <c r="E225" s="32"/>
      <c r="F225" s="205">
        <v>0.23</v>
      </c>
      <c r="G225" s="205"/>
      <c r="H225" s="205">
        <v>0.07</v>
      </c>
      <c r="I225" s="51" t="s">
        <v>1066</v>
      </c>
      <c r="J225" s="153"/>
      <c r="K225" s="153"/>
      <c r="L225" s="40">
        <v>39083</v>
      </c>
      <c r="M225" s="40">
        <v>39447</v>
      </c>
    </row>
    <row r="226" spans="1:13" ht="33.75">
      <c r="A226" s="70"/>
      <c r="B226" s="32" t="s">
        <v>336</v>
      </c>
      <c r="C226" s="28" t="s">
        <v>206</v>
      </c>
      <c r="D226" s="32">
        <v>4</v>
      </c>
      <c r="E226" s="32"/>
      <c r="F226" s="205"/>
      <c r="G226" s="205">
        <v>0.05</v>
      </c>
      <c r="H226" s="206"/>
      <c r="I226" s="51" t="s">
        <v>1066</v>
      </c>
      <c r="J226" s="30"/>
      <c r="K226" s="40"/>
      <c r="L226" s="40">
        <v>38930</v>
      </c>
      <c r="M226" s="40">
        <v>39082</v>
      </c>
    </row>
    <row r="227" spans="1:13" ht="45">
      <c r="A227" s="70"/>
      <c r="B227" s="32" t="s">
        <v>337</v>
      </c>
      <c r="C227" s="28" t="s">
        <v>19</v>
      </c>
      <c r="D227" s="32">
        <v>4</v>
      </c>
      <c r="E227" s="32"/>
      <c r="F227" s="205">
        <v>0.1233</v>
      </c>
      <c r="G227" s="205"/>
      <c r="H227" s="205"/>
      <c r="I227" s="51" t="s">
        <v>1066</v>
      </c>
      <c r="J227" s="153"/>
      <c r="K227" s="153"/>
      <c r="L227" s="40">
        <v>39083</v>
      </c>
      <c r="M227" s="40">
        <v>39447</v>
      </c>
    </row>
    <row r="228" spans="1:13" ht="33.75">
      <c r="A228" s="70"/>
      <c r="B228" s="32" t="s">
        <v>338</v>
      </c>
      <c r="C228" s="28" t="s">
        <v>207</v>
      </c>
      <c r="D228" s="32">
        <v>4</v>
      </c>
      <c r="E228" s="205">
        <v>0.2</v>
      </c>
      <c r="F228" s="206"/>
      <c r="G228" s="205">
        <v>0.04</v>
      </c>
      <c r="H228" s="206"/>
      <c r="I228" s="51" t="s">
        <v>1066</v>
      </c>
      <c r="J228" s="30"/>
      <c r="K228" s="40"/>
      <c r="L228" s="40">
        <v>38930</v>
      </c>
      <c r="M228" s="40">
        <v>39082</v>
      </c>
    </row>
    <row r="229" spans="1:13" ht="33.75">
      <c r="A229" s="70"/>
      <c r="B229" s="32" t="s">
        <v>339</v>
      </c>
      <c r="C229" s="28" t="s">
        <v>208</v>
      </c>
      <c r="D229" s="32">
        <v>4</v>
      </c>
      <c r="E229" s="32"/>
      <c r="F229" s="205">
        <v>0.2466</v>
      </c>
      <c r="G229" s="205"/>
      <c r="H229" s="205"/>
      <c r="I229" s="51" t="s">
        <v>1066</v>
      </c>
      <c r="J229" s="153"/>
      <c r="K229" s="153"/>
      <c r="L229" s="40">
        <v>39083</v>
      </c>
      <c r="M229" s="40">
        <v>39447</v>
      </c>
    </row>
    <row r="230" spans="1:13" ht="22.5">
      <c r="A230" s="70"/>
      <c r="B230" s="32" t="s">
        <v>340</v>
      </c>
      <c r="C230" s="28" t="s">
        <v>209</v>
      </c>
      <c r="D230" s="32">
        <v>4</v>
      </c>
      <c r="E230" s="32"/>
      <c r="F230" s="205">
        <v>0.5</v>
      </c>
      <c r="G230" s="205"/>
      <c r="H230" s="205"/>
      <c r="I230" s="51" t="s">
        <v>1066</v>
      </c>
      <c r="J230" s="153"/>
      <c r="K230" s="153"/>
      <c r="L230" s="40">
        <v>39083</v>
      </c>
      <c r="M230" s="40">
        <v>39447</v>
      </c>
    </row>
    <row r="231" spans="2:13" ht="56.25">
      <c r="B231" s="163" t="s">
        <v>1081</v>
      </c>
      <c r="C231" s="27" t="s">
        <v>1082</v>
      </c>
      <c r="D231" s="32">
        <v>1</v>
      </c>
      <c r="E231" s="205">
        <v>15.5</v>
      </c>
      <c r="F231" s="206"/>
      <c r="G231" s="205"/>
      <c r="H231" s="205"/>
      <c r="I231" s="30" t="s">
        <v>57</v>
      </c>
      <c r="J231" s="40">
        <v>38999</v>
      </c>
      <c r="K231" s="40">
        <v>39030</v>
      </c>
      <c r="L231" s="40">
        <v>39042</v>
      </c>
      <c r="M231" s="40">
        <v>39082</v>
      </c>
    </row>
    <row r="232" spans="2:13" ht="56.25">
      <c r="B232" s="163" t="s">
        <v>1083</v>
      </c>
      <c r="C232" s="27" t="s">
        <v>773</v>
      </c>
      <c r="D232" s="32">
        <v>1</v>
      </c>
      <c r="E232" s="32"/>
      <c r="F232" s="205"/>
      <c r="G232" s="205"/>
      <c r="H232" s="205">
        <v>1</v>
      </c>
      <c r="I232" s="30" t="s">
        <v>57</v>
      </c>
      <c r="J232" s="40">
        <v>39027</v>
      </c>
      <c r="K232" s="40">
        <v>39058</v>
      </c>
      <c r="L232" s="40">
        <v>39083</v>
      </c>
      <c r="M232" s="40">
        <v>39263</v>
      </c>
    </row>
    <row r="233" spans="2:13" ht="33.75">
      <c r="B233" s="163" t="s">
        <v>774</v>
      </c>
      <c r="C233" s="27" t="s">
        <v>1229</v>
      </c>
      <c r="D233" s="32">
        <v>1</v>
      </c>
      <c r="E233" s="205">
        <v>3</v>
      </c>
      <c r="F233" s="206"/>
      <c r="G233" s="205"/>
      <c r="H233" s="205"/>
      <c r="I233" s="30" t="s">
        <v>57</v>
      </c>
      <c r="J233" s="40">
        <v>38978</v>
      </c>
      <c r="K233" s="40">
        <v>39009</v>
      </c>
      <c r="L233" s="40">
        <v>39015</v>
      </c>
      <c r="M233" s="40">
        <v>39082</v>
      </c>
    </row>
    <row r="234" spans="2:13" ht="33.75">
      <c r="B234" s="163" t="s">
        <v>341</v>
      </c>
      <c r="C234" s="27" t="s">
        <v>1230</v>
      </c>
      <c r="D234" s="32">
        <v>1</v>
      </c>
      <c r="E234" s="32"/>
      <c r="F234" s="205">
        <v>3</v>
      </c>
      <c r="G234" s="205"/>
      <c r="H234" s="205"/>
      <c r="I234" s="30" t="s">
        <v>57</v>
      </c>
      <c r="J234" s="40">
        <v>39092</v>
      </c>
      <c r="K234" s="40">
        <v>39123</v>
      </c>
      <c r="L234" s="40">
        <v>39142</v>
      </c>
      <c r="M234" s="40">
        <v>39447</v>
      </c>
    </row>
    <row r="235" spans="2:13" ht="45">
      <c r="B235" s="163" t="s">
        <v>342</v>
      </c>
      <c r="C235" s="27" t="s">
        <v>655</v>
      </c>
      <c r="D235" s="32">
        <v>2</v>
      </c>
      <c r="E235" s="32"/>
      <c r="F235" s="205">
        <v>5</v>
      </c>
      <c r="G235" s="205"/>
      <c r="H235" s="205"/>
      <c r="I235" s="30" t="s">
        <v>1066</v>
      </c>
      <c r="J235" s="40"/>
      <c r="K235" s="40"/>
      <c r="L235" s="40">
        <v>39142</v>
      </c>
      <c r="M235" s="40">
        <v>39447</v>
      </c>
    </row>
    <row r="236" spans="2:13" ht="56.25">
      <c r="B236" s="163" t="s">
        <v>343</v>
      </c>
      <c r="C236" s="28" t="s">
        <v>683</v>
      </c>
      <c r="D236" s="32">
        <v>1</v>
      </c>
      <c r="E236" s="205">
        <f>0.42206+0.462+0.55923+0.22+0.02418+0.10742+0.25298</f>
        <v>2.0478700000000005</v>
      </c>
      <c r="F236" s="206"/>
      <c r="G236" s="205"/>
      <c r="H236" s="205"/>
      <c r="I236" s="30" t="s">
        <v>57</v>
      </c>
      <c r="J236" s="40">
        <v>38978</v>
      </c>
      <c r="K236" s="40">
        <v>39009</v>
      </c>
      <c r="L236" s="40">
        <v>39024</v>
      </c>
      <c r="M236" s="40">
        <v>39082</v>
      </c>
    </row>
    <row r="237" spans="2:13" ht="22.5">
      <c r="B237" s="163" t="s">
        <v>343</v>
      </c>
      <c r="C237" s="82" t="s">
        <v>1171</v>
      </c>
      <c r="D237" s="32">
        <v>1</v>
      </c>
      <c r="E237" s="32"/>
      <c r="F237" s="205">
        <v>0.334</v>
      </c>
      <c r="G237" s="205"/>
      <c r="H237" s="205">
        <v>0.12</v>
      </c>
      <c r="I237" s="30" t="s">
        <v>57</v>
      </c>
      <c r="J237" s="40">
        <v>39182</v>
      </c>
      <c r="K237" s="40">
        <v>39212</v>
      </c>
      <c r="L237" s="40">
        <v>39232</v>
      </c>
      <c r="M237" s="40">
        <v>39447</v>
      </c>
    </row>
    <row r="238" spans="2:13" ht="56.25">
      <c r="B238" s="163" t="s">
        <v>344</v>
      </c>
      <c r="C238" s="27" t="s">
        <v>683</v>
      </c>
      <c r="D238" s="32">
        <v>1</v>
      </c>
      <c r="E238" s="205">
        <f>0.67487+0.25587+0.43208+0.6964+0.16801</f>
        <v>2.2272299999999996</v>
      </c>
      <c r="F238" s="206"/>
      <c r="G238" s="205"/>
      <c r="H238" s="205"/>
      <c r="I238" s="30" t="s">
        <v>57</v>
      </c>
      <c r="J238" s="40">
        <v>38978</v>
      </c>
      <c r="K238" s="40">
        <v>39009</v>
      </c>
      <c r="L238" s="40">
        <v>39024</v>
      </c>
      <c r="M238" s="40">
        <v>39082</v>
      </c>
    </row>
    <row r="239" spans="2:13" ht="56.25">
      <c r="B239" s="163" t="s">
        <v>345</v>
      </c>
      <c r="C239" s="27" t="s">
        <v>674</v>
      </c>
      <c r="D239" s="32">
        <v>1</v>
      </c>
      <c r="E239" s="205">
        <v>35.76</v>
      </c>
      <c r="F239" s="206"/>
      <c r="G239" s="205"/>
      <c r="H239" s="205"/>
      <c r="I239" s="30" t="s">
        <v>57</v>
      </c>
      <c r="J239" s="40">
        <v>39006</v>
      </c>
      <c r="K239" s="40">
        <v>39037</v>
      </c>
      <c r="L239" s="40">
        <v>39042</v>
      </c>
      <c r="M239" s="40">
        <v>39082</v>
      </c>
    </row>
    <row r="240" spans="2:13" ht="22.5">
      <c r="B240" s="163" t="s">
        <v>345</v>
      </c>
      <c r="C240" s="27" t="s">
        <v>723</v>
      </c>
      <c r="D240" s="32">
        <v>1</v>
      </c>
      <c r="E240" s="32"/>
      <c r="F240" s="205">
        <v>2.152455</v>
      </c>
      <c r="G240" s="205"/>
      <c r="H240" s="205"/>
      <c r="I240" s="30" t="s">
        <v>57</v>
      </c>
      <c r="J240" s="40">
        <v>39027</v>
      </c>
      <c r="K240" s="40">
        <v>39058</v>
      </c>
      <c r="L240" s="40">
        <v>39083</v>
      </c>
      <c r="M240" s="40">
        <v>39263</v>
      </c>
    </row>
    <row r="241" spans="2:13" ht="56.25">
      <c r="B241" s="163" t="s">
        <v>346</v>
      </c>
      <c r="C241" s="27" t="s">
        <v>855</v>
      </c>
      <c r="D241" s="30">
        <v>2</v>
      </c>
      <c r="E241" s="205">
        <v>1.1</v>
      </c>
      <c r="F241" s="206"/>
      <c r="G241" s="205"/>
      <c r="H241" s="205"/>
      <c r="I241" s="51" t="s">
        <v>1066</v>
      </c>
      <c r="J241" s="30"/>
      <c r="K241" s="40"/>
      <c r="L241" s="40">
        <v>38930</v>
      </c>
      <c r="M241" s="40">
        <v>39082</v>
      </c>
    </row>
    <row r="242" spans="2:13" ht="56.25">
      <c r="B242" s="163" t="s">
        <v>347</v>
      </c>
      <c r="C242" s="27" t="s">
        <v>856</v>
      </c>
      <c r="D242" s="30">
        <v>2</v>
      </c>
      <c r="E242" s="30"/>
      <c r="F242" s="205">
        <v>0.4</v>
      </c>
      <c r="G242" s="205"/>
      <c r="H242" s="205"/>
      <c r="I242" s="51" t="s">
        <v>1066</v>
      </c>
      <c r="J242" s="153"/>
      <c r="K242" s="153"/>
      <c r="L242" s="40">
        <v>39083</v>
      </c>
      <c r="M242" s="40">
        <v>39447</v>
      </c>
    </row>
    <row r="243" spans="2:13" ht="56.25">
      <c r="B243" s="163" t="s">
        <v>348</v>
      </c>
      <c r="C243" s="27" t="s">
        <v>857</v>
      </c>
      <c r="D243" s="30">
        <v>2</v>
      </c>
      <c r="E243" s="205">
        <v>0.15</v>
      </c>
      <c r="F243" s="206"/>
      <c r="G243" s="205">
        <v>0.08</v>
      </c>
      <c r="H243" s="206"/>
      <c r="I243" s="51" t="s">
        <v>1066</v>
      </c>
      <c r="J243" s="30"/>
      <c r="K243" s="40"/>
      <c r="L243" s="40">
        <v>38930</v>
      </c>
      <c r="M243" s="40">
        <v>39082</v>
      </c>
    </row>
    <row r="244" spans="2:13" ht="56.25">
      <c r="B244" s="163" t="s">
        <v>349</v>
      </c>
      <c r="C244" s="27" t="s">
        <v>858</v>
      </c>
      <c r="D244" s="30">
        <v>2</v>
      </c>
      <c r="E244" s="30"/>
      <c r="F244" s="205">
        <v>0.5</v>
      </c>
      <c r="G244" s="205"/>
      <c r="H244" s="205"/>
      <c r="I244" s="51" t="s">
        <v>1066</v>
      </c>
      <c r="J244" s="153"/>
      <c r="K244" s="153"/>
      <c r="L244" s="40">
        <v>39083</v>
      </c>
      <c r="M244" s="40">
        <v>39447</v>
      </c>
    </row>
    <row r="245" spans="2:13" ht="22.5">
      <c r="B245" s="163" t="s">
        <v>859</v>
      </c>
      <c r="C245" s="27" t="s">
        <v>860</v>
      </c>
      <c r="D245" s="32">
        <v>3</v>
      </c>
      <c r="E245" s="32"/>
      <c r="F245" s="206"/>
      <c r="G245" s="205">
        <v>7.865</v>
      </c>
      <c r="H245" s="206"/>
      <c r="I245" s="51" t="s">
        <v>1066</v>
      </c>
      <c r="J245" s="30"/>
      <c r="K245" s="221"/>
      <c r="L245" s="29">
        <v>38890</v>
      </c>
      <c r="M245" s="29">
        <v>39082</v>
      </c>
    </row>
    <row r="246" spans="2:13" ht="22.5">
      <c r="B246" s="163" t="s">
        <v>181</v>
      </c>
      <c r="C246" s="27" t="s">
        <v>656</v>
      </c>
      <c r="D246" s="32">
        <v>1</v>
      </c>
      <c r="E246" s="51">
        <v>58.5</v>
      </c>
      <c r="F246" s="206"/>
      <c r="G246" s="51">
        <v>1</v>
      </c>
      <c r="H246" s="206"/>
      <c r="I246" s="30" t="s">
        <v>57</v>
      </c>
      <c r="J246" s="40">
        <v>38925</v>
      </c>
      <c r="K246" s="40">
        <v>38960</v>
      </c>
      <c r="L246" s="40">
        <v>38966</v>
      </c>
      <c r="M246" s="40">
        <v>39081</v>
      </c>
    </row>
    <row r="247" spans="2:13" ht="22.5">
      <c r="B247" s="163" t="s">
        <v>1181</v>
      </c>
      <c r="C247" s="27" t="s">
        <v>1184</v>
      </c>
      <c r="D247" s="30">
        <v>4</v>
      </c>
      <c r="E247" s="30"/>
      <c r="F247" s="51">
        <v>0.09864</v>
      </c>
      <c r="G247" s="51"/>
      <c r="H247" s="51"/>
      <c r="I247" s="51" t="s">
        <v>1066</v>
      </c>
      <c r="J247" s="153"/>
      <c r="K247" s="153"/>
      <c r="L247" s="40">
        <v>39083</v>
      </c>
      <c r="M247" s="40">
        <v>39447</v>
      </c>
    </row>
    <row r="248" spans="2:13" ht="56.25">
      <c r="B248" s="163" t="s">
        <v>1181</v>
      </c>
      <c r="C248" s="27" t="s">
        <v>1185</v>
      </c>
      <c r="D248" s="30">
        <v>4</v>
      </c>
      <c r="E248" s="30"/>
      <c r="F248" s="51">
        <v>0.26</v>
      </c>
      <c r="G248" s="51"/>
      <c r="H248" s="51">
        <v>0.093</v>
      </c>
      <c r="I248" s="51" t="s">
        <v>1066</v>
      </c>
      <c r="J248" s="153"/>
      <c r="K248" s="153"/>
      <c r="L248" s="40">
        <v>39083</v>
      </c>
      <c r="M248" s="40">
        <v>39447</v>
      </c>
    </row>
    <row r="249" spans="2:13" ht="33.75">
      <c r="B249" s="163" t="s">
        <v>182</v>
      </c>
      <c r="C249" s="27" t="s">
        <v>657</v>
      </c>
      <c r="D249" s="32">
        <v>2</v>
      </c>
      <c r="E249" s="32"/>
      <c r="F249" s="51">
        <v>3.5</v>
      </c>
      <c r="G249" s="51"/>
      <c r="H249" s="51">
        <v>3.5</v>
      </c>
      <c r="I249" s="30" t="s">
        <v>57</v>
      </c>
      <c r="J249" s="40">
        <v>39092</v>
      </c>
      <c r="K249" s="40">
        <v>39123</v>
      </c>
      <c r="L249" s="40">
        <v>39142</v>
      </c>
      <c r="M249" s="40">
        <v>39447</v>
      </c>
    </row>
    <row r="250" spans="2:13" ht="33.75">
      <c r="B250" s="163" t="s">
        <v>1182</v>
      </c>
      <c r="C250" s="27" t="s">
        <v>1186</v>
      </c>
      <c r="D250" s="30">
        <v>2</v>
      </c>
      <c r="E250" s="30"/>
      <c r="F250" s="51">
        <v>0.5</v>
      </c>
      <c r="G250" s="51"/>
      <c r="H250" s="51"/>
      <c r="I250" s="51" t="s">
        <v>1066</v>
      </c>
      <c r="J250" s="153"/>
      <c r="K250" s="153"/>
      <c r="L250" s="40">
        <v>39083</v>
      </c>
      <c r="M250" s="40">
        <v>39447</v>
      </c>
    </row>
    <row r="251" spans="2:13" ht="67.5">
      <c r="B251" s="163" t="s">
        <v>183</v>
      </c>
      <c r="C251" s="27" t="s">
        <v>106</v>
      </c>
      <c r="D251" s="30">
        <v>4</v>
      </c>
      <c r="E251" s="51">
        <v>0.2</v>
      </c>
      <c r="F251" s="206"/>
      <c r="G251" s="51">
        <v>0.05</v>
      </c>
      <c r="H251" s="206"/>
      <c r="I251" s="51" t="s">
        <v>1066</v>
      </c>
      <c r="J251" s="30"/>
      <c r="K251" s="40"/>
      <c r="L251" s="40">
        <v>38930</v>
      </c>
      <c r="M251" s="40">
        <v>39082</v>
      </c>
    </row>
    <row r="252" spans="2:13" ht="33.75">
      <c r="B252" s="163" t="s">
        <v>184</v>
      </c>
      <c r="C252" s="27" t="s">
        <v>1183</v>
      </c>
      <c r="D252" s="30">
        <v>4</v>
      </c>
      <c r="E252" s="30"/>
      <c r="F252" s="51">
        <v>0.4561411</v>
      </c>
      <c r="G252" s="51"/>
      <c r="H252" s="51"/>
      <c r="I252" s="51" t="s">
        <v>1066</v>
      </c>
      <c r="J252" s="153"/>
      <c r="K252" s="153"/>
      <c r="L252" s="40">
        <v>39083</v>
      </c>
      <c r="M252" s="40">
        <v>39447</v>
      </c>
    </row>
    <row r="253" spans="2:13" ht="45">
      <c r="B253" s="163" t="s">
        <v>185</v>
      </c>
      <c r="C253" s="27" t="s">
        <v>1154</v>
      </c>
      <c r="D253" s="30">
        <v>4</v>
      </c>
      <c r="E253" s="30"/>
      <c r="F253" s="206"/>
      <c r="G253" s="51">
        <v>0.05</v>
      </c>
      <c r="H253" s="206"/>
      <c r="I253" s="51" t="s">
        <v>1066</v>
      </c>
      <c r="J253" s="30"/>
      <c r="K253" s="40"/>
      <c r="L253" s="40">
        <v>38930</v>
      </c>
      <c r="M253" s="40">
        <v>39082</v>
      </c>
    </row>
    <row r="254" spans="2:13" ht="33.75">
      <c r="B254" s="163" t="s">
        <v>186</v>
      </c>
      <c r="C254" s="27" t="s">
        <v>576</v>
      </c>
      <c r="D254" s="30">
        <v>4</v>
      </c>
      <c r="E254" s="30"/>
      <c r="F254" s="51">
        <v>0.31398</v>
      </c>
      <c r="G254" s="51"/>
      <c r="H254" s="51"/>
      <c r="I254" s="51" t="s">
        <v>1066</v>
      </c>
      <c r="J254" s="153"/>
      <c r="K254" s="153"/>
      <c r="L254" s="40">
        <v>39083</v>
      </c>
      <c r="M254" s="40">
        <v>39447</v>
      </c>
    </row>
    <row r="255" spans="2:13" ht="33.75">
      <c r="B255" s="163" t="s">
        <v>187</v>
      </c>
      <c r="C255" s="27" t="s">
        <v>577</v>
      </c>
      <c r="D255" s="30">
        <v>4</v>
      </c>
      <c r="E255" s="51">
        <v>0.2</v>
      </c>
      <c r="F255" s="206"/>
      <c r="G255" s="51"/>
      <c r="H255" s="51"/>
      <c r="I255" s="51" t="s">
        <v>1066</v>
      </c>
      <c r="J255" s="153"/>
      <c r="K255" s="153"/>
      <c r="L255" s="40">
        <v>38890</v>
      </c>
      <c r="M255" s="40">
        <v>39082</v>
      </c>
    </row>
    <row r="256" spans="2:13" ht="33.75">
      <c r="B256" s="163" t="s">
        <v>188</v>
      </c>
      <c r="C256" s="27" t="s">
        <v>85</v>
      </c>
      <c r="D256" s="30">
        <v>4</v>
      </c>
      <c r="E256" s="30"/>
      <c r="F256" s="51">
        <v>0.30523549</v>
      </c>
      <c r="G256" s="51"/>
      <c r="H256" s="51"/>
      <c r="I256" s="51" t="s">
        <v>1066</v>
      </c>
      <c r="J256" s="153"/>
      <c r="K256" s="153"/>
      <c r="L256" s="40">
        <v>39083</v>
      </c>
      <c r="M256" s="40">
        <v>39447</v>
      </c>
    </row>
    <row r="257" spans="2:13" ht="56.25">
      <c r="B257" s="163" t="s">
        <v>189</v>
      </c>
      <c r="C257" s="27" t="s">
        <v>421</v>
      </c>
      <c r="D257" s="30">
        <v>2</v>
      </c>
      <c r="E257" s="30"/>
      <c r="F257" s="206"/>
      <c r="G257" s="51">
        <v>0.5</v>
      </c>
      <c r="H257" s="206"/>
      <c r="I257" s="51" t="s">
        <v>1066</v>
      </c>
      <c r="J257" s="153"/>
      <c r="K257" s="153"/>
      <c r="L257" s="40">
        <v>38930</v>
      </c>
      <c r="M257" s="40">
        <v>39082</v>
      </c>
    </row>
    <row r="258" spans="2:13" ht="56.25">
      <c r="B258" s="163" t="s">
        <v>190</v>
      </c>
      <c r="C258" s="27" t="s">
        <v>422</v>
      </c>
      <c r="D258" s="30">
        <v>2</v>
      </c>
      <c r="E258" s="30"/>
      <c r="F258" s="206"/>
      <c r="G258" s="206"/>
      <c r="H258" s="51">
        <v>2.24</v>
      </c>
      <c r="I258" s="51" t="s">
        <v>1066</v>
      </c>
      <c r="J258" s="153"/>
      <c r="K258" s="153"/>
      <c r="L258" s="40">
        <v>39083</v>
      </c>
      <c r="M258" s="40">
        <v>39447</v>
      </c>
    </row>
    <row r="259" spans="2:13" ht="45">
      <c r="B259" s="163" t="s">
        <v>191</v>
      </c>
      <c r="C259" s="27" t="s">
        <v>423</v>
      </c>
      <c r="D259" s="30">
        <v>2</v>
      </c>
      <c r="E259" s="30"/>
      <c r="F259" s="206"/>
      <c r="G259" s="51">
        <v>0.05</v>
      </c>
      <c r="H259" s="206"/>
      <c r="I259" s="51" t="s">
        <v>1066</v>
      </c>
      <c r="J259" s="153"/>
      <c r="K259" s="153"/>
      <c r="L259" s="40">
        <v>38930</v>
      </c>
      <c r="M259" s="40">
        <v>39082</v>
      </c>
    </row>
    <row r="260" spans="2:13" ht="45">
      <c r="B260" s="163" t="s">
        <v>192</v>
      </c>
      <c r="C260" s="27" t="s">
        <v>424</v>
      </c>
      <c r="D260" s="30">
        <v>2</v>
      </c>
      <c r="E260" s="30"/>
      <c r="F260" s="206"/>
      <c r="G260" s="206"/>
      <c r="H260" s="51"/>
      <c r="I260" s="51" t="s">
        <v>1066</v>
      </c>
      <c r="J260" s="153"/>
      <c r="K260" s="153"/>
      <c r="L260" s="40">
        <v>39083</v>
      </c>
      <c r="M260" s="40">
        <v>39447</v>
      </c>
    </row>
    <row r="261" spans="2:13" ht="45">
      <c r="B261" s="163" t="s">
        <v>193</v>
      </c>
      <c r="C261" s="28" t="s">
        <v>1236</v>
      </c>
      <c r="D261" s="32">
        <v>2</v>
      </c>
      <c r="E261" s="32"/>
      <c r="F261" s="51">
        <v>0.89726718</v>
      </c>
      <c r="G261" s="51"/>
      <c r="H261" s="51"/>
      <c r="I261" s="30" t="s">
        <v>1066</v>
      </c>
      <c r="J261" s="40"/>
      <c r="K261" s="40"/>
      <c r="L261" s="40">
        <v>39142</v>
      </c>
      <c r="M261" s="40">
        <v>39446</v>
      </c>
    </row>
    <row r="262" spans="2:13" ht="67.5">
      <c r="B262" s="163" t="s">
        <v>194</v>
      </c>
      <c r="C262" s="28" t="s">
        <v>684</v>
      </c>
      <c r="D262" s="32">
        <v>1</v>
      </c>
      <c r="E262" s="32"/>
      <c r="F262" s="51">
        <v>6.306583</v>
      </c>
      <c r="G262" s="51"/>
      <c r="H262" s="51"/>
      <c r="I262" s="30" t="s">
        <v>57</v>
      </c>
      <c r="J262" s="40">
        <v>39102</v>
      </c>
      <c r="K262" s="40">
        <v>39133</v>
      </c>
      <c r="L262" s="40">
        <v>39142</v>
      </c>
      <c r="M262" s="40">
        <v>39447</v>
      </c>
    </row>
    <row r="263" spans="2:13" ht="45">
      <c r="B263" s="163" t="s">
        <v>425</v>
      </c>
      <c r="C263" s="28" t="s">
        <v>734</v>
      </c>
      <c r="D263" s="32">
        <v>1</v>
      </c>
      <c r="E263" s="32"/>
      <c r="F263" s="206"/>
      <c r="G263" s="51">
        <v>7.181</v>
      </c>
      <c r="H263" s="206"/>
      <c r="I263" s="51" t="s">
        <v>1066</v>
      </c>
      <c r="J263" s="40"/>
      <c r="K263" s="40"/>
      <c r="L263" s="40">
        <v>38961</v>
      </c>
      <c r="M263" s="40">
        <v>39082</v>
      </c>
    </row>
    <row r="264" spans="2:13" ht="67.5">
      <c r="B264" s="163" t="s">
        <v>425</v>
      </c>
      <c r="C264" s="28" t="s">
        <v>971</v>
      </c>
      <c r="D264" s="32">
        <v>1</v>
      </c>
      <c r="E264" s="32"/>
      <c r="F264" s="51">
        <v>0.51278</v>
      </c>
      <c r="G264" s="51"/>
      <c r="H264" s="51">
        <v>3</v>
      </c>
      <c r="I264" s="30" t="s">
        <v>57</v>
      </c>
      <c r="J264" s="40">
        <v>39102</v>
      </c>
      <c r="K264" s="40">
        <v>39133</v>
      </c>
      <c r="L264" s="40">
        <v>39142</v>
      </c>
      <c r="M264" s="40">
        <v>39447</v>
      </c>
    </row>
    <row r="265" spans="2:13" ht="67.5">
      <c r="B265" s="163" t="s">
        <v>195</v>
      </c>
      <c r="C265" s="28" t="s">
        <v>107</v>
      </c>
      <c r="D265" s="32">
        <v>2</v>
      </c>
      <c r="E265" s="51">
        <v>4</v>
      </c>
      <c r="F265" s="206"/>
      <c r="G265" s="51"/>
      <c r="H265" s="51"/>
      <c r="I265" s="30" t="s">
        <v>57</v>
      </c>
      <c r="J265" s="40">
        <v>39006</v>
      </c>
      <c r="K265" s="40">
        <v>39037</v>
      </c>
      <c r="L265" s="40">
        <v>39048</v>
      </c>
      <c r="M265" s="40">
        <v>39082</v>
      </c>
    </row>
    <row r="266" spans="2:13" ht="67.5">
      <c r="B266" s="163" t="s">
        <v>195</v>
      </c>
      <c r="C266" s="28" t="s">
        <v>108</v>
      </c>
      <c r="D266" s="32">
        <v>2</v>
      </c>
      <c r="E266" s="51">
        <v>5</v>
      </c>
      <c r="F266" s="206"/>
      <c r="G266" s="51"/>
      <c r="H266" s="51"/>
      <c r="I266" s="30" t="s">
        <v>1066</v>
      </c>
      <c r="J266" s="40"/>
      <c r="K266" s="40"/>
      <c r="L266" s="40">
        <v>38959</v>
      </c>
      <c r="M266" s="40">
        <v>39082</v>
      </c>
    </row>
    <row r="267" spans="2:13" ht="67.5">
      <c r="B267" s="163" t="s">
        <v>196</v>
      </c>
      <c r="C267" s="28" t="s">
        <v>109</v>
      </c>
      <c r="D267" s="32">
        <v>2</v>
      </c>
      <c r="E267" s="32"/>
      <c r="F267" s="51">
        <v>0.5</v>
      </c>
      <c r="G267" s="51"/>
      <c r="H267" s="51"/>
      <c r="I267" s="30" t="s">
        <v>57</v>
      </c>
      <c r="J267" s="40">
        <v>39102</v>
      </c>
      <c r="K267" s="40">
        <v>39133</v>
      </c>
      <c r="L267" s="40">
        <v>39142</v>
      </c>
      <c r="M267" s="40">
        <v>39447</v>
      </c>
    </row>
    <row r="268" spans="2:13" ht="67.5">
      <c r="B268" s="163" t="s">
        <v>196</v>
      </c>
      <c r="C268" s="28" t="s">
        <v>109</v>
      </c>
      <c r="D268" s="32">
        <v>2</v>
      </c>
      <c r="E268" s="32"/>
      <c r="F268" s="51">
        <v>1.5</v>
      </c>
      <c r="G268" s="51"/>
      <c r="H268" s="51"/>
      <c r="I268" s="30" t="s">
        <v>1066</v>
      </c>
      <c r="J268" s="40"/>
      <c r="K268" s="40"/>
      <c r="L268" s="40">
        <v>39083</v>
      </c>
      <c r="M268" s="40">
        <v>39447</v>
      </c>
    </row>
    <row r="269" spans="2:13" ht="45">
      <c r="B269" s="30" t="s">
        <v>197</v>
      </c>
      <c r="C269" s="79" t="s">
        <v>1065</v>
      </c>
      <c r="D269" s="32">
        <v>2</v>
      </c>
      <c r="E269" s="51">
        <v>0.3</v>
      </c>
      <c r="F269" s="206"/>
      <c r="G269" s="51"/>
      <c r="H269" s="51"/>
      <c r="I269" s="30" t="s">
        <v>1066</v>
      </c>
      <c r="J269" s="30"/>
      <c r="K269" s="30"/>
      <c r="L269" s="40">
        <v>38928</v>
      </c>
      <c r="M269" s="40">
        <v>39082</v>
      </c>
    </row>
    <row r="270" spans="2:13" ht="33.75">
      <c r="B270" s="30" t="s">
        <v>198</v>
      </c>
      <c r="C270" s="79" t="s">
        <v>1067</v>
      </c>
      <c r="D270" s="32">
        <v>2</v>
      </c>
      <c r="E270" s="51">
        <v>0.3</v>
      </c>
      <c r="F270" s="206"/>
      <c r="G270" s="51"/>
      <c r="H270" s="51"/>
      <c r="I270" s="30" t="s">
        <v>57</v>
      </c>
      <c r="J270" s="40">
        <v>39006</v>
      </c>
      <c r="K270" s="40">
        <v>39037</v>
      </c>
      <c r="L270" s="40">
        <v>39048</v>
      </c>
      <c r="M270" s="40">
        <v>39082</v>
      </c>
    </row>
    <row r="271" spans="2:13" ht="67.5">
      <c r="B271" s="30" t="s">
        <v>267</v>
      </c>
      <c r="C271" s="79" t="s">
        <v>1068</v>
      </c>
      <c r="D271" s="32">
        <v>2</v>
      </c>
      <c r="E271" s="51">
        <v>0.3</v>
      </c>
      <c r="F271" s="206"/>
      <c r="G271" s="51"/>
      <c r="H271" s="51"/>
      <c r="I271" s="30" t="s">
        <v>1066</v>
      </c>
      <c r="J271" s="30"/>
      <c r="K271" s="30"/>
      <c r="L271" s="40">
        <v>38928</v>
      </c>
      <c r="M271" s="40">
        <v>39082</v>
      </c>
    </row>
    <row r="272" spans="2:13" ht="45">
      <c r="B272" s="30" t="s">
        <v>268</v>
      </c>
      <c r="C272" s="79" t="s">
        <v>1069</v>
      </c>
      <c r="D272" s="32">
        <v>2</v>
      </c>
      <c r="E272" s="51">
        <v>0.6</v>
      </c>
      <c r="F272" s="206"/>
      <c r="G272" s="51"/>
      <c r="H272" s="51"/>
      <c r="I272" s="30" t="s">
        <v>1066</v>
      </c>
      <c r="J272" s="30"/>
      <c r="K272" s="30"/>
      <c r="L272" s="40">
        <v>38928</v>
      </c>
      <c r="M272" s="40">
        <v>39082</v>
      </c>
    </row>
    <row r="273" spans="2:13" ht="33.75">
      <c r="B273" s="30" t="s">
        <v>269</v>
      </c>
      <c r="C273" s="79" t="s">
        <v>498</v>
      </c>
      <c r="D273" s="32">
        <v>2</v>
      </c>
      <c r="E273" s="32"/>
      <c r="F273" s="51">
        <v>0.6</v>
      </c>
      <c r="G273" s="51"/>
      <c r="H273" s="51"/>
      <c r="I273" s="30" t="s">
        <v>1066</v>
      </c>
      <c r="J273" s="30"/>
      <c r="K273" s="30"/>
      <c r="L273" s="40">
        <v>39112</v>
      </c>
      <c r="M273" s="40">
        <v>39416</v>
      </c>
    </row>
    <row r="274" spans="2:13" ht="45">
      <c r="B274" s="30" t="s">
        <v>270</v>
      </c>
      <c r="C274" s="79" t="s">
        <v>242</v>
      </c>
      <c r="D274" s="32">
        <v>2</v>
      </c>
      <c r="E274" s="51">
        <v>1</v>
      </c>
      <c r="F274" s="206"/>
      <c r="G274" s="51">
        <v>1.576</v>
      </c>
      <c r="H274" s="206"/>
      <c r="I274" s="30" t="s">
        <v>1066</v>
      </c>
      <c r="J274" s="30"/>
      <c r="K274" s="30"/>
      <c r="L274" s="40">
        <v>38928</v>
      </c>
      <c r="M274" s="40">
        <v>39082</v>
      </c>
    </row>
    <row r="275" spans="2:13" ht="45">
      <c r="B275" s="30" t="s">
        <v>271</v>
      </c>
      <c r="C275" s="79" t="s">
        <v>242</v>
      </c>
      <c r="D275" s="32">
        <v>2</v>
      </c>
      <c r="E275" s="32"/>
      <c r="F275" s="51">
        <v>1</v>
      </c>
      <c r="G275" s="51"/>
      <c r="H275" s="51">
        <v>0.14</v>
      </c>
      <c r="I275" s="30" t="s">
        <v>1066</v>
      </c>
      <c r="J275" s="30"/>
      <c r="K275" s="30"/>
      <c r="L275" s="40">
        <v>39112</v>
      </c>
      <c r="M275" s="40">
        <v>39416</v>
      </c>
    </row>
    <row r="276" spans="2:13" ht="45">
      <c r="B276" s="30" t="s">
        <v>272</v>
      </c>
      <c r="C276" s="79" t="s">
        <v>243</v>
      </c>
      <c r="D276" s="32">
        <v>1</v>
      </c>
      <c r="E276" s="32"/>
      <c r="F276" s="51">
        <v>0.847337</v>
      </c>
      <c r="G276" s="51"/>
      <c r="H276" s="51"/>
      <c r="I276" s="30" t="s">
        <v>57</v>
      </c>
      <c r="J276" s="40">
        <v>39182</v>
      </c>
      <c r="K276" s="40">
        <v>39212</v>
      </c>
      <c r="L276" s="40">
        <v>39232</v>
      </c>
      <c r="M276" s="40">
        <v>39447</v>
      </c>
    </row>
    <row r="277" spans="2:13" ht="22.5">
      <c r="B277" s="30" t="s">
        <v>273</v>
      </c>
      <c r="C277" s="79" t="s">
        <v>536</v>
      </c>
      <c r="D277" s="32">
        <v>1</v>
      </c>
      <c r="E277" s="32"/>
      <c r="F277" s="51">
        <v>1.54225</v>
      </c>
      <c r="G277" s="51"/>
      <c r="H277" s="51"/>
      <c r="I277" s="30" t="s">
        <v>57</v>
      </c>
      <c r="J277" s="40">
        <v>39102</v>
      </c>
      <c r="K277" s="40">
        <v>39142</v>
      </c>
      <c r="L277" s="40">
        <v>39171</v>
      </c>
      <c r="M277" s="40">
        <v>39447</v>
      </c>
    </row>
    <row r="278" spans="2:13" ht="22.5">
      <c r="B278" s="30" t="s">
        <v>273</v>
      </c>
      <c r="C278" s="79" t="s">
        <v>536</v>
      </c>
      <c r="D278" s="32">
        <v>1</v>
      </c>
      <c r="E278" s="32"/>
      <c r="F278" s="206"/>
      <c r="G278" s="51">
        <v>8.8</v>
      </c>
      <c r="H278" s="206"/>
      <c r="I278" s="30" t="s">
        <v>537</v>
      </c>
      <c r="J278" s="40">
        <v>38847</v>
      </c>
      <c r="K278" s="40">
        <v>38908</v>
      </c>
      <c r="L278" s="40">
        <v>38928</v>
      </c>
      <c r="M278" s="40">
        <v>39081</v>
      </c>
    </row>
    <row r="279" spans="2:13" ht="33.75">
      <c r="B279" s="30" t="s">
        <v>274</v>
      </c>
      <c r="C279" s="79" t="s">
        <v>244</v>
      </c>
      <c r="D279" s="32">
        <v>1</v>
      </c>
      <c r="E279" s="32"/>
      <c r="F279" s="51">
        <v>0.636164</v>
      </c>
      <c r="G279" s="51"/>
      <c r="H279" s="51"/>
      <c r="I279" s="30" t="s">
        <v>57</v>
      </c>
      <c r="J279" s="40">
        <v>39102</v>
      </c>
      <c r="K279" s="40">
        <v>39142</v>
      </c>
      <c r="L279" s="40">
        <v>39161</v>
      </c>
      <c r="M279" s="40">
        <v>39447</v>
      </c>
    </row>
    <row r="280" spans="2:13" ht="56.25">
      <c r="B280" s="30" t="s">
        <v>275</v>
      </c>
      <c r="C280" s="79" t="s">
        <v>110</v>
      </c>
      <c r="D280" s="32">
        <v>2</v>
      </c>
      <c r="E280" s="51">
        <v>0.8</v>
      </c>
      <c r="F280" s="206"/>
      <c r="G280" s="51"/>
      <c r="H280" s="51"/>
      <c r="I280" s="30" t="s">
        <v>57</v>
      </c>
      <c r="J280" s="40">
        <v>39006</v>
      </c>
      <c r="K280" s="40">
        <v>39037</v>
      </c>
      <c r="L280" s="40">
        <v>39048</v>
      </c>
      <c r="M280" s="40">
        <v>39082</v>
      </c>
    </row>
    <row r="281" spans="2:13" ht="22.5">
      <c r="B281" s="30" t="s">
        <v>275</v>
      </c>
      <c r="C281" s="79" t="s">
        <v>538</v>
      </c>
      <c r="D281" s="32">
        <v>2</v>
      </c>
      <c r="E281" s="32"/>
      <c r="F281" s="206"/>
      <c r="G281" s="206"/>
      <c r="H281" s="51"/>
      <c r="I281" s="30" t="s">
        <v>57</v>
      </c>
      <c r="J281" s="40">
        <v>39092</v>
      </c>
      <c r="K281" s="40">
        <v>39123</v>
      </c>
      <c r="L281" s="40">
        <v>39142</v>
      </c>
      <c r="M281" s="40">
        <v>39447</v>
      </c>
    </row>
    <row r="282" spans="2:13" ht="12.75">
      <c r="B282" s="30" t="s">
        <v>276</v>
      </c>
      <c r="C282" s="79" t="s">
        <v>724</v>
      </c>
      <c r="D282" s="32">
        <v>1</v>
      </c>
      <c r="E282" s="32"/>
      <c r="F282" s="51"/>
      <c r="G282" s="51"/>
      <c r="H282" s="51">
        <v>0.5</v>
      </c>
      <c r="I282" s="30" t="s">
        <v>57</v>
      </c>
      <c r="J282" s="40">
        <v>39182</v>
      </c>
      <c r="K282" s="40">
        <v>39212</v>
      </c>
      <c r="L282" s="40">
        <v>39232</v>
      </c>
      <c r="M282" s="40">
        <v>39447</v>
      </c>
    </row>
    <row r="283" spans="2:13" ht="33.75">
      <c r="B283" s="30" t="s">
        <v>277</v>
      </c>
      <c r="C283" s="79" t="s">
        <v>725</v>
      </c>
      <c r="D283" s="32">
        <v>1</v>
      </c>
      <c r="E283" s="32"/>
      <c r="F283" s="51">
        <v>0.13</v>
      </c>
      <c r="G283" s="51"/>
      <c r="H283" s="51">
        <v>2.45</v>
      </c>
      <c r="I283" s="30" t="s">
        <v>57</v>
      </c>
      <c r="J283" s="40">
        <v>39182</v>
      </c>
      <c r="K283" s="40">
        <v>39212</v>
      </c>
      <c r="L283" s="40">
        <v>39232</v>
      </c>
      <c r="M283" s="40">
        <v>39447</v>
      </c>
    </row>
    <row r="284" spans="2:13" ht="45">
      <c r="B284" s="30" t="s">
        <v>278</v>
      </c>
      <c r="C284" s="79" t="s">
        <v>558</v>
      </c>
      <c r="D284" s="32">
        <v>2</v>
      </c>
      <c r="E284" s="51">
        <v>0.3</v>
      </c>
      <c r="F284" s="206"/>
      <c r="G284" s="51"/>
      <c r="H284" s="51"/>
      <c r="I284" s="30" t="s">
        <v>559</v>
      </c>
      <c r="J284" s="30"/>
      <c r="K284" s="30"/>
      <c r="L284" s="40">
        <v>38928</v>
      </c>
      <c r="M284" s="40">
        <v>39082</v>
      </c>
    </row>
    <row r="285" spans="2:13" ht="45">
      <c r="B285" s="30" t="s">
        <v>279</v>
      </c>
      <c r="C285" s="79" t="s">
        <v>510</v>
      </c>
      <c r="D285" s="32">
        <v>2</v>
      </c>
      <c r="E285" s="51">
        <v>0.3</v>
      </c>
      <c r="F285" s="206"/>
      <c r="G285" s="51"/>
      <c r="H285" s="51"/>
      <c r="I285" s="30" t="s">
        <v>57</v>
      </c>
      <c r="J285" s="40">
        <v>39006</v>
      </c>
      <c r="K285" s="40">
        <v>39037</v>
      </c>
      <c r="L285" s="40">
        <v>39048</v>
      </c>
      <c r="M285" s="40">
        <v>39082</v>
      </c>
    </row>
    <row r="286" spans="2:13" ht="33.75">
      <c r="B286" s="30" t="s">
        <v>280</v>
      </c>
      <c r="C286" s="79" t="s">
        <v>650</v>
      </c>
      <c r="D286" s="32">
        <v>2</v>
      </c>
      <c r="E286" s="32"/>
      <c r="F286" s="51">
        <v>1</v>
      </c>
      <c r="G286" s="51"/>
      <c r="H286" s="51"/>
      <c r="I286" s="51" t="s">
        <v>1066</v>
      </c>
      <c r="J286" s="30"/>
      <c r="K286" s="30"/>
      <c r="L286" s="40">
        <v>39112</v>
      </c>
      <c r="M286" s="40">
        <v>39416</v>
      </c>
    </row>
    <row r="287" spans="2:13" ht="33.75">
      <c r="B287" s="30" t="s">
        <v>281</v>
      </c>
      <c r="C287" s="79" t="s">
        <v>651</v>
      </c>
      <c r="D287" s="32">
        <v>2</v>
      </c>
      <c r="E287" s="32"/>
      <c r="F287" s="51">
        <v>0.2</v>
      </c>
      <c r="G287" s="51"/>
      <c r="H287" s="51"/>
      <c r="I287" s="51" t="s">
        <v>1066</v>
      </c>
      <c r="J287" s="30"/>
      <c r="K287" s="30"/>
      <c r="L287" s="40">
        <v>39112</v>
      </c>
      <c r="M287" s="40">
        <v>39416</v>
      </c>
    </row>
    <row r="288" spans="2:13" ht="56.25">
      <c r="B288" s="30" t="s">
        <v>282</v>
      </c>
      <c r="C288" s="154" t="s">
        <v>311</v>
      </c>
      <c r="D288" s="32">
        <v>2</v>
      </c>
      <c r="E288" s="32"/>
      <c r="F288" s="51">
        <v>3</v>
      </c>
      <c r="G288" s="51"/>
      <c r="H288" s="51">
        <v>1.23</v>
      </c>
      <c r="I288" s="30" t="s">
        <v>57</v>
      </c>
      <c r="J288" s="40">
        <v>39102</v>
      </c>
      <c r="K288" s="40">
        <v>39142</v>
      </c>
      <c r="L288" s="40">
        <v>39161</v>
      </c>
      <c r="M288" s="40">
        <v>39447</v>
      </c>
    </row>
    <row r="289" spans="2:13" ht="56.25">
      <c r="B289" s="30" t="s">
        <v>283</v>
      </c>
      <c r="C289" s="79" t="s">
        <v>652</v>
      </c>
      <c r="D289" s="32">
        <v>2</v>
      </c>
      <c r="E289" s="51">
        <v>1</v>
      </c>
      <c r="F289" s="206"/>
      <c r="G289" s="51">
        <v>0.06</v>
      </c>
      <c r="H289" s="206"/>
      <c r="I289" s="30" t="s">
        <v>1066</v>
      </c>
      <c r="J289" s="30"/>
      <c r="K289" s="30"/>
      <c r="L289" s="40">
        <v>38928</v>
      </c>
      <c r="M289" s="40">
        <v>39082</v>
      </c>
    </row>
    <row r="290" spans="2:13" ht="56.25">
      <c r="B290" s="30" t="s">
        <v>127</v>
      </c>
      <c r="C290" s="79" t="s">
        <v>652</v>
      </c>
      <c r="D290" s="32">
        <v>2</v>
      </c>
      <c r="E290" s="32"/>
      <c r="F290" s="51">
        <v>2</v>
      </c>
      <c r="G290" s="51"/>
      <c r="H290" s="51"/>
      <c r="I290" s="30" t="s">
        <v>1066</v>
      </c>
      <c r="J290" s="30"/>
      <c r="K290" s="30"/>
      <c r="L290" s="40">
        <v>39112</v>
      </c>
      <c r="M290" s="40">
        <v>39416</v>
      </c>
    </row>
    <row r="291" spans="2:13" ht="56.25">
      <c r="B291" s="30" t="s">
        <v>128</v>
      </c>
      <c r="C291" s="79" t="s">
        <v>238</v>
      </c>
      <c r="D291" s="32">
        <v>2</v>
      </c>
      <c r="E291" s="51">
        <v>0.2</v>
      </c>
      <c r="F291" s="206"/>
      <c r="G291" s="51"/>
      <c r="H291" s="51"/>
      <c r="I291" s="30" t="s">
        <v>1066</v>
      </c>
      <c r="J291" s="30"/>
      <c r="K291" s="30"/>
      <c r="L291" s="40">
        <v>38970</v>
      </c>
      <c r="M291" s="40">
        <v>39082</v>
      </c>
    </row>
    <row r="292" spans="2:13" ht="74.25" customHeight="1">
      <c r="B292" s="30" t="s">
        <v>129</v>
      </c>
      <c r="C292" s="79" t="s">
        <v>238</v>
      </c>
      <c r="D292" s="32">
        <v>2</v>
      </c>
      <c r="E292" s="32"/>
      <c r="F292" s="51">
        <v>0.4</v>
      </c>
      <c r="G292" s="51"/>
      <c r="H292" s="51"/>
      <c r="I292" s="30" t="s">
        <v>1066</v>
      </c>
      <c r="J292" s="30"/>
      <c r="K292" s="30"/>
      <c r="L292" s="40">
        <v>39112</v>
      </c>
      <c r="M292" s="40">
        <v>39416</v>
      </c>
    </row>
    <row r="293" spans="2:13" ht="56.25">
      <c r="B293" s="30" t="s">
        <v>130</v>
      </c>
      <c r="C293" s="79" t="s">
        <v>239</v>
      </c>
      <c r="D293" s="32">
        <v>2</v>
      </c>
      <c r="E293" s="51">
        <v>0.2</v>
      </c>
      <c r="F293" s="206"/>
      <c r="G293" s="51"/>
      <c r="H293" s="51"/>
      <c r="I293" s="30" t="s">
        <v>1066</v>
      </c>
      <c r="J293" s="30"/>
      <c r="K293" s="30"/>
      <c r="L293" s="40">
        <v>38970</v>
      </c>
      <c r="M293" s="40">
        <v>39082</v>
      </c>
    </row>
    <row r="294" spans="2:13" ht="56.25">
      <c r="B294" s="30" t="s">
        <v>131</v>
      </c>
      <c r="C294" s="79" t="s">
        <v>239</v>
      </c>
      <c r="D294" s="32">
        <v>2</v>
      </c>
      <c r="E294" s="32"/>
      <c r="F294" s="51">
        <v>0.3</v>
      </c>
      <c r="G294" s="51"/>
      <c r="H294" s="51"/>
      <c r="I294" s="30" t="s">
        <v>1066</v>
      </c>
      <c r="J294" s="30"/>
      <c r="K294" s="30"/>
      <c r="L294" s="40">
        <v>39112</v>
      </c>
      <c r="M294" s="40">
        <v>39416</v>
      </c>
    </row>
    <row r="295" spans="2:13" ht="22.5">
      <c r="B295" s="30" t="s">
        <v>132</v>
      </c>
      <c r="C295" s="79" t="s">
        <v>240</v>
      </c>
      <c r="D295" s="32">
        <v>2</v>
      </c>
      <c r="E295" s="51">
        <v>0.3</v>
      </c>
      <c r="F295" s="206"/>
      <c r="G295" s="51"/>
      <c r="H295" s="51"/>
      <c r="I295" s="30" t="s">
        <v>1066</v>
      </c>
      <c r="J295" s="30"/>
      <c r="K295" s="30"/>
      <c r="L295" s="40">
        <v>38970</v>
      </c>
      <c r="M295" s="40">
        <v>39082</v>
      </c>
    </row>
    <row r="296" spans="2:13" ht="44.25" customHeight="1">
      <c r="B296" s="30" t="s">
        <v>133</v>
      </c>
      <c r="C296" s="79" t="s">
        <v>241</v>
      </c>
      <c r="D296" s="32">
        <v>2</v>
      </c>
      <c r="E296" s="51">
        <v>0.4</v>
      </c>
      <c r="F296" s="206"/>
      <c r="G296" s="51"/>
      <c r="H296" s="51"/>
      <c r="I296" s="30" t="s">
        <v>1066</v>
      </c>
      <c r="J296" s="30"/>
      <c r="K296" s="30"/>
      <c r="L296" s="40">
        <v>38970</v>
      </c>
      <c r="M296" s="40">
        <v>39082</v>
      </c>
    </row>
    <row r="297" spans="2:13" ht="53.25" customHeight="1">
      <c r="B297" s="30" t="s">
        <v>134</v>
      </c>
      <c r="C297" s="79" t="s">
        <v>1217</v>
      </c>
      <c r="D297" s="32">
        <v>2</v>
      </c>
      <c r="E297" s="32"/>
      <c r="F297" s="51">
        <v>0.4</v>
      </c>
      <c r="G297" s="51"/>
      <c r="H297" s="51"/>
      <c r="I297" s="30" t="s">
        <v>1066</v>
      </c>
      <c r="J297" s="30"/>
      <c r="K297" s="30"/>
      <c r="L297" s="40">
        <v>39112</v>
      </c>
      <c r="M297" s="40">
        <v>39416</v>
      </c>
    </row>
    <row r="298" spans="2:13" ht="55.5" customHeight="1">
      <c r="B298" s="30" t="s">
        <v>135</v>
      </c>
      <c r="C298" s="79" t="s">
        <v>1218</v>
      </c>
      <c r="D298" s="32">
        <v>2</v>
      </c>
      <c r="E298" s="51">
        <v>0.3</v>
      </c>
      <c r="F298" s="206"/>
      <c r="G298" s="51"/>
      <c r="H298" s="51"/>
      <c r="I298" s="30" t="s">
        <v>1066</v>
      </c>
      <c r="J298" s="30"/>
      <c r="K298" s="30"/>
      <c r="L298" s="40">
        <v>38928</v>
      </c>
      <c r="M298" s="40">
        <v>39082</v>
      </c>
    </row>
    <row r="299" spans="2:13" ht="45">
      <c r="B299" s="30" t="s">
        <v>136</v>
      </c>
      <c r="C299" s="79" t="s">
        <v>828</v>
      </c>
      <c r="D299" s="32">
        <v>4</v>
      </c>
      <c r="E299" s="51">
        <v>0.5</v>
      </c>
      <c r="F299" s="206"/>
      <c r="G299" s="51"/>
      <c r="H299" s="51"/>
      <c r="I299" s="30" t="s">
        <v>1066</v>
      </c>
      <c r="J299" s="30"/>
      <c r="K299" s="30"/>
      <c r="L299" s="40">
        <v>38970</v>
      </c>
      <c r="M299" s="40">
        <v>39061</v>
      </c>
    </row>
    <row r="300" spans="2:13" ht="45">
      <c r="B300" s="30" t="s">
        <v>137</v>
      </c>
      <c r="C300" s="79" t="s">
        <v>829</v>
      </c>
      <c r="D300" s="32">
        <v>2</v>
      </c>
      <c r="E300" s="32"/>
      <c r="F300" s="51">
        <v>0.3</v>
      </c>
      <c r="G300" s="51"/>
      <c r="H300" s="51"/>
      <c r="I300" s="30" t="s">
        <v>1066</v>
      </c>
      <c r="J300" s="30"/>
      <c r="K300" s="30"/>
      <c r="L300" s="40">
        <v>39112</v>
      </c>
      <c r="M300" s="40">
        <v>39171</v>
      </c>
    </row>
    <row r="301" spans="2:13" ht="56.25">
      <c r="B301" s="30" t="s">
        <v>138</v>
      </c>
      <c r="C301" s="79" t="s">
        <v>1001</v>
      </c>
      <c r="D301" s="32">
        <v>4</v>
      </c>
      <c r="E301" s="32"/>
      <c r="F301" s="51">
        <v>0.499365</v>
      </c>
      <c r="G301" s="51"/>
      <c r="H301" s="51"/>
      <c r="I301" s="30" t="s">
        <v>1066</v>
      </c>
      <c r="J301" s="30"/>
      <c r="K301" s="30"/>
      <c r="L301" s="40">
        <v>39112</v>
      </c>
      <c r="M301" s="40">
        <v>39355</v>
      </c>
    </row>
    <row r="302" spans="2:13" ht="22.5">
      <c r="B302" s="30" t="s">
        <v>139</v>
      </c>
      <c r="C302" s="79" t="s">
        <v>1002</v>
      </c>
      <c r="D302" s="32">
        <v>2</v>
      </c>
      <c r="E302" s="51">
        <v>1.25</v>
      </c>
      <c r="F302" s="206"/>
      <c r="G302" s="51">
        <v>0.06</v>
      </c>
      <c r="H302" s="206"/>
      <c r="I302" s="30" t="s">
        <v>1066</v>
      </c>
      <c r="J302" s="30"/>
      <c r="K302" s="30"/>
      <c r="L302" s="40">
        <v>38928</v>
      </c>
      <c r="M302" s="40">
        <v>39082</v>
      </c>
    </row>
    <row r="303" spans="2:13" ht="22.5">
      <c r="B303" s="30" t="s">
        <v>140</v>
      </c>
      <c r="C303" s="79" t="s">
        <v>1002</v>
      </c>
      <c r="D303" s="32">
        <v>2</v>
      </c>
      <c r="E303" s="32"/>
      <c r="F303" s="51">
        <v>2</v>
      </c>
      <c r="G303" s="51"/>
      <c r="H303" s="51"/>
      <c r="I303" s="30" t="s">
        <v>1066</v>
      </c>
      <c r="J303" s="30"/>
      <c r="K303" s="30"/>
      <c r="L303" s="40">
        <v>39112</v>
      </c>
      <c r="M303" s="40">
        <v>39416</v>
      </c>
    </row>
    <row r="304" spans="2:13" ht="22.5">
      <c r="B304" s="30" t="s">
        <v>141</v>
      </c>
      <c r="C304" s="79" t="s">
        <v>86</v>
      </c>
      <c r="D304" s="32">
        <v>2</v>
      </c>
      <c r="E304" s="32"/>
      <c r="F304" s="51">
        <v>0.3</v>
      </c>
      <c r="G304" s="51"/>
      <c r="H304" s="51"/>
      <c r="I304" s="30" t="s">
        <v>1066</v>
      </c>
      <c r="J304" s="30"/>
      <c r="K304" s="30"/>
      <c r="L304" s="40">
        <v>39326</v>
      </c>
      <c r="M304" s="40">
        <v>39426</v>
      </c>
    </row>
    <row r="305" spans="2:13" ht="67.5">
      <c r="B305" s="30" t="s">
        <v>142</v>
      </c>
      <c r="C305" s="79" t="s">
        <v>628</v>
      </c>
      <c r="D305" s="32">
        <v>2</v>
      </c>
      <c r="E305" s="51">
        <v>0.15</v>
      </c>
      <c r="F305" s="206"/>
      <c r="G305" s="51"/>
      <c r="H305" s="51"/>
      <c r="I305" s="30" t="s">
        <v>1066</v>
      </c>
      <c r="J305" s="30"/>
      <c r="K305" s="30"/>
      <c r="L305" s="40">
        <v>38908</v>
      </c>
      <c r="M305" s="40">
        <v>39082</v>
      </c>
    </row>
    <row r="306" spans="2:13" ht="67.5">
      <c r="B306" s="30" t="s">
        <v>143</v>
      </c>
      <c r="C306" s="79" t="s">
        <v>628</v>
      </c>
      <c r="D306" s="32">
        <v>2</v>
      </c>
      <c r="E306" s="32"/>
      <c r="F306" s="51">
        <v>0.2</v>
      </c>
      <c r="G306" s="51"/>
      <c r="H306" s="51"/>
      <c r="I306" s="30" t="s">
        <v>1066</v>
      </c>
      <c r="J306" s="30"/>
      <c r="K306" s="30"/>
      <c r="L306" s="40">
        <v>39273</v>
      </c>
      <c r="M306" s="40">
        <v>39293</v>
      </c>
    </row>
    <row r="307" spans="2:13" ht="67.5">
      <c r="B307" s="30" t="s">
        <v>144</v>
      </c>
      <c r="C307" s="79" t="s">
        <v>312</v>
      </c>
      <c r="D307" s="32">
        <v>4</v>
      </c>
      <c r="E307" s="51">
        <v>0.5</v>
      </c>
      <c r="F307" s="206"/>
      <c r="G307" s="51"/>
      <c r="H307" s="51"/>
      <c r="I307" s="30" t="s">
        <v>1066</v>
      </c>
      <c r="J307" s="30"/>
      <c r="K307" s="30"/>
      <c r="L307" s="40">
        <v>38959</v>
      </c>
      <c r="M307" s="40">
        <v>39061</v>
      </c>
    </row>
    <row r="308" spans="2:13" ht="67.5">
      <c r="B308" s="30" t="s">
        <v>145</v>
      </c>
      <c r="C308" s="79" t="s">
        <v>312</v>
      </c>
      <c r="D308" s="32">
        <v>4</v>
      </c>
      <c r="E308" s="32"/>
      <c r="F308" s="51">
        <v>0.4932</v>
      </c>
      <c r="G308" s="51"/>
      <c r="H308" s="51"/>
      <c r="I308" s="30" t="s">
        <v>1066</v>
      </c>
      <c r="J308" s="30"/>
      <c r="K308" s="30"/>
      <c r="L308" s="40">
        <v>39112</v>
      </c>
      <c r="M308" s="40">
        <v>39426</v>
      </c>
    </row>
    <row r="309" spans="2:13" ht="67.5">
      <c r="B309" s="30" t="s">
        <v>146</v>
      </c>
      <c r="C309" s="79" t="s">
        <v>541</v>
      </c>
      <c r="D309" s="32">
        <v>2</v>
      </c>
      <c r="E309" s="51">
        <v>0.45</v>
      </c>
      <c r="F309" s="206"/>
      <c r="G309" s="51">
        <v>0.55</v>
      </c>
      <c r="H309" s="206"/>
      <c r="I309" s="30" t="s">
        <v>1066</v>
      </c>
      <c r="J309" s="30"/>
      <c r="K309" s="30"/>
      <c r="L309" s="40">
        <v>38928</v>
      </c>
      <c r="M309" s="40">
        <v>39082</v>
      </c>
    </row>
    <row r="310" spans="2:13" ht="84" customHeight="1">
      <c r="B310" s="30" t="s">
        <v>147</v>
      </c>
      <c r="C310" s="79" t="s">
        <v>541</v>
      </c>
      <c r="D310" s="32">
        <v>2</v>
      </c>
      <c r="E310" s="32"/>
      <c r="F310" s="51">
        <v>0.4</v>
      </c>
      <c r="G310" s="51"/>
      <c r="H310" s="51">
        <v>0.13</v>
      </c>
      <c r="I310" s="30" t="s">
        <v>1066</v>
      </c>
      <c r="J310" s="30"/>
      <c r="K310" s="30"/>
      <c r="L310" s="40">
        <v>39112</v>
      </c>
      <c r="M310" s="40">
        <v>39416</v>
      </c>
    </row>
    <row r="311" spans="2:13" ht="78.75" customHeight="1">
      <c r="B311" s="30" t="s">
        <v>148</v>
      </c>
      <c r="C311" s="79" t="s">
        <v>313</v>
      </c>
      <c r="D311" s="32">
        <v>4</v>
      </c>
      <c r="E311" s="51">
        <v>1.2</v>
      </c>
      <c r="F311" s="206"/>
      <c r="G311" s="51">
        <v>0.21</v>
      </c>
      <c r="H311" s="206"/>
      <c r="I311" s="30" t="s">
        <v>1066</v>
      </c>
      <c r="J311" s="30"/>
      <c r="K311" s="30"/>
      <c r="L311" s="40">
        <v>38928</v>
      </c>
      <c r="M311" s="40">
        <v>39071</v>
      </c>
    </row>
    <row r="312" spans="2:13" ht="76.5" customHeight="1">
      <c r="B312" s="30" t="s">
        <v>149</v>
      </c>
      <c r="C312" s="79" t="s">
        <v>313</v>
      </c>
      <c r="D312" s="32">
        <v>4</v>
      </c>
      <c r="E312" s="32"/>
      <c r="F312" s="51">
        <v>2</v>
      </c>
      <c r="G312" s="51"/>
      <c r="H312" s="51">
        <v>0.91</v>
      </c>
      <c r="I312" s="30" t="s">
        <v>1066</v>
      </c>
      <c r="J312" s="30"/>
      <c r="K312" s="30"/>
      <c r="L312" s="40">
        <v>39092</v>
      </c>
      <c r="M312" s="40">
        <v>39416</v>
      </c>
    </row>
    <row r="313" spans="2:13" ht="22.5">
      <c r="B313" s="30" t="s">
        <v>150</v>
      </c>
      <c r="C313" s="79" t="s">
        <v>539</v>
      </c>
      <c r="D313" s="32">
        <v>4</v>
      </c>
      <c r="E313" s="51">
        <v>2</v>
      </c>
      <c r="F313" s="206"/>
      <c r="G313" s="51"/>
      <c r="H313" s="51"/>
      <c r="I313" s="30" t="s">
        <v>1066</v>
      </c>
      <c r="J313" s="30"/>
      <c r="K313" s="30"/>
      <c r="L313" s="40">
        <v>39000</v>
      </c>
      <c r="M313" s="40">
        <v>39082</v>
      </c>
    </row>
    <row r="314" spans="2:13" ht="39" customHeight="1">
      <c r="B314" s="30" t="s">
        <v>151</v>
      </c>
      <c r="C314" s="79" t="s">
        <v>539</v>
      </c>
      <c r="D314" s="32">
        <v>4</v>
      </c>
      <c r="E314" s="32"/>
      <c r="F314" s="51">
        <v>3.36463448</v>
      </c>
      <c r="G314" s="51"/>
      <c r="H314" s="51">
        <v>0.194</v>
      </c>
      <c r="I314" s="30" t="s">
        <v>1066</v>
      </c>
      <c r="J314" s="30"/>
      <c r="K314" s="30"/>
      <c r="L314" s="40">
        <v>39151</v>
      </c>
      <c r="M314" s="40">
        <v>39447</v>
      </c>
    </row>
    <row r="315" spans="2:13" ht="67.5">
      <c r="B315" s="30" t="s">
        <v>152</v>
      </c>
      <c r="C315" s="79" t="s">
        <v>314</v>
      </c>
      <c r="D315" s="32">
        <v>4</v>
      </c>
      <c r="E315" s="51">
        <v>0.2</v>
      </c>
      <c r="F315" s="254"/>
      <c r="G315" s="51"/>
      <c r="H315" s="51"/>
      <c r="I315" s="30" t="s">
        <v>1066</v>
      </c>
      <c r="J315" s="30"/>
      <c r="K315" s="30"/>
      <c r="L315" s="40">
        <v>38928</v>
      </c>
      <c r="M315" s="40">
        <v>39071</v>
      </c>
    </row>
    <row r="316" spans="2:13" ht="67.5">
      <c r="B316" s="30" t="s">
        <v>153</v>
      </c>
      <c r="C316" s="79" t="s">
        <v>314</v>
      </c>
      <c r="D316" s="32">
        <v>4</v>
      </c>
      <c r="E316" s="32"/>
      <c r="F316" s="51">
        <v>0.4168066</v>
      </c>
      <c r="G316" s="51"/>
      <c r="H316" s="51"/>
      <c r="I316" s="30" t="s">
        <v>1066</v>
      </c>
      <c r="J316" s="30"/>
      <c r="K316" s="30"/>
      <c r="L316" s="40">
        <v>39092</v>
      </c>
      <c r="M316" s="40">
        <v>39436</v>
      </c>
    </row>
    <row r="317" spans="5:8" ht="12.75">
      <c r="E317" s="201">
        <f>SUM(E15:E316)</f>
        <v>242.999997</v>
      </c>
      <c r="F317" s="201">
        <f>SUM(F15:F316)</f>
        <v>243.00000000000006</v>
      </c>
      <c r="G317" s="201">
        <f>SUM(G15:G316)</f>
        <v>48.6</v>
      </c>
      <c r="H317" s="201">
        <f>SUM(H15:H316)</f>
        <v>48.600000000000016</v>
      </c>
    </row>
    <row r="318" ht="12.75">
      <c r="E318" s="201"/>
    </row>
    <row r="319" ht="12.75">
      <c r="E319" s="201"/>
    </row>
    <row r="320" spans="1:13" ht="12.75">
      <c r="A320" s="70"/>
      <c r="B320" s="195" t="s">
        <v>718</v>
      </c>
      <c r="C320" s="171"/>
      <c r="D320" s="196"/>
      <c r="E320" s="196"/>
      <c r="F320" s="196"/>
      <c r="G320" s="196"/>
      <c r="H320" s="196"/>
      <c r="I320" s="195" t="s">
        <v>114</v>
      </c>
      <c r="J320" s="197"/>
      <c r="K320" s="197"/>
      <c r="L320" s="171"/>
      <c r="M320" s="173"/>
    </row>
    <row r="321" spans="1:13" ht="12.75">
      <c r="A321" s="70"/>
      <c r="B321" s="195" t="s">
        <v>939</v>
      </c>
      <c r="C321" s="171"/>
      <c r="D321" s="196"/>
      <c r="E321" s="196"/>
      <c r="F321" s="196"/>
      <c r="G321" s="196"/>
      <c r="H321" s="196"/>
      <c r="I321" s="195" t="s">
        <v>307</v>
      </c>
      <c r="J321" s="198"/>
      <c r="K321" s="197"/>
      <c r="L321" s="171"/>
      <c r="M321" s="173"/>
    </row>
    <row r="322" spans="1:13" ht="12.75">
      <c r="A322" s="70"/>
      <c r="B322" s="195"/>
      <c r="C322" s="171"/>
      <c r="D322" s="196"/>
      <c r="E322" s="196"/>
      <c r="F322" s="196"/>
      <c r="G322" s="196"/>
      <c r="H322" s="196"/>
      <c r="I322" s="195"/>
      <c r="J322" s="198"/>
      <c r="K322" s="197"/>
      <c r="L322" s="171"/>
      <c r="M322" s="173"/>
    </row>
    <row r="323" spans="2:13" ht="12.75">
      <c r="B323" s="195" t="s">
        <v>654</v>
      </c>
      <c r="C323" s="171"/>
      <c r="D323" s="196"/>
      <c r="E323" s="196"/>
      <c r="F323" s="196"/>
      <c r="G323" s="196"/>
      <c r="H323" s="196"/>
      <c r="I323" s="298" t="s">
        <v>1016</v>
      </c>
      <c r="J323" s="298"/>
      <c r="K323" s="298"/>
      <c r="L323" s="171"/>
      <c r="M323" s="173"/>
    </row>
    <row r="324" spans="2:13" ht="12.75">
      <c r="B324" s="199" t="s">
        <v>308</v>
      </c>
      <c r="C324" s="171"/>
      <c r="D324" s="196"/>
      <c r="E324" s="196"/>
      <c r="F324" s="196"/>
      <c r="G324" s="196"/>
      <c r="H324" s="196"/>
      <c r="I324" s="199"/>
      <c r="J324" s="197"/>
      <c r="K324" s="197"/>
      <c r="L324" s="171"/>
      <c r="M324" s="173"/>
    </row>
    <row r="325" spans="2:12" ht="12.75">
      <c r="B325" s="200" t="s">
        <v>1204</v>
      </c>
      <c r="C325" s="171"/>
      <c r="D325" s="196"/>
      <c r="E325" s="196"/>
      <c r="F325" s="196"/>
      <c r="G325" s="196"/>
      <c r="H325" s="196"/>
      <c r="I325" s="200" t="s">
        <v>1204</v>
      </c>
      <c r="J325" s="197"/>
      <c r="K325" s="197"/>
      <c r="L325" s="171"/>
    </row>
  </sheetData>
  <sheetProtection/>
  <autoFilter ref="A14:M317"/>
  <mergeCells count="17">
    <mergeCell ref="G2:K2"/>
    <mergeCell ref="G3:L3"/>
    <mergeCell ref="G4:K4"/>
    <mergeCell ref="I323:K323"/>
    <mergeCell ref="B5:M5"/>
    <mergeCell ref="I11:I13"/>
    <mergeCell ref="J11:M11"/>
    <mergeCell ref="B11:B13"/>
    <mergeCell ref="C11:C13"/>
    <mergeCell ref="D11:D13"/>
    <mergeCell ref="E11:H11"/>
    <mergeCell ref="E12:F12"/>
    <mergeCell ref="M12:M13"/>
    <mergeCell ref="G12:H12"/>
    <mergeCell ref="J12:J13"/>
    <mergeCell ref="K12:K13"/>
    <mergeCell ref="L12:L13"/>
  </mergeCells>
  <printOptions horizontalCentered="1"/>
  <pageMargins left="0.3937007874015748" right="0.3937007874015748" top="0.3937007874015748" bottom="0.1968503937007874"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T27"/>
  <sheetViews>
    <sheetView tabSelected="1" view="pageBreakPreview" zoomScaleSheetLayoutView="100" zoomScalePageLayoutView="0" workbookViewId="0" topLeftCell="A1">
      <selection activeCell="E12" sqref="E12:F12"/>
    </sheetView>
  </sheetViews>
  <sheetFormatPr defaultColWidth="9.00390625" defaultRowHeight="12.75"/>
  <cols>
    <col min="1" max="1" width="2.00390625" style="0" customWidth="1"/>
    <col min="2" max="2" width="28.375" style="0" customWidth="1"/>
    <col min="3" max="4" width="11.875" style="0" customWidth="1"/>
    <col min="5" max="10" width="8.25390625" style="0" customWidth="1"/>
    <col min="11" max="12" width="11.875" style="0" customWidth="1"/>
    <col min="13" max="20" width="8.25390625" style="0" customWidth="1"/>
  </cols>
  <sheetData>
    <row r="1" spans="16:19" ht="12.75">
      <c r="P1" s="16"/>
      <c r="Q1" s="229"/>
      <c r="R1" s="229"/>
      <c r="S1" s="15"/>
    </row>
    <row r="2" spans="4:18" ht="12.75">
      <c r="D2" s="23"/>
      <c r="E2" s="77"/>
      <c r="F2" s="76"/>
      <c r="G2" s="349"/>
      <c r="H2" s="349"/>
      <c r="I2" s="349"/>
      <c r="J2" s="349"/>
      <c r="K2" s="349"/>
      <c r="L2" s="73"/>
      <c r="M2" s="349" t="s">
        <v>78</v>
      </c>
      <c r="N2" s="350"/>
      <c r="O2" s="350"/>
      <c r="P2" s="350"/>
      <c r="Q2" s="350"/>
      <c r="R2" s="73"/>
    </row>
    <row r="3" spans="4:18" ht="12.75">
      <c r="D3" s="23"/>
      <c r="E3" s="77"/>
      <c r="F3" s="76"/>
      <c r="G3" s="352"/>
      <c r="H3" s="352"/>
      <c r="I3" s="352"/>
      <c r="J3" s="352"/>
      <c r="K3" s="352"/>
      <c r="L3" s="352"/>
      <c r="M3" s="352" t="s">
        <v>75</v>
      </c>
      <c r="N3" s="353"/>
      <c r="O3" s="353"/>
      <c r="P3" s="353"/>
      <c r="Q3" s="353"/>
      <c r="R3" s="353"/>
    </row>
    <row r="4" spans="4:18" ht="12.75">
      <c r="D4" s="23"/>
      <c r="E4" s="77"/>
      <c r="F4" s="76"/>
      <c r="G4" s="351"/>
      <c r="H4" s="351"/>
      <c r="I4" s="351"/>
      <c r="J4" s="351"/>
      <c r="K4" s="351"/>
      <c r="L4" s="13"/>
      <c r="M4" s="351" t="s">
        <v>76</v>
      </c>
      <c r="N4" s="350"/>
      <c r="O4" s="350"/>
      <c r="P4" s="350"/>
      <c r="Q4" s="350"/>
      <c r="R4" s="13"/>
    </row>
    <row r="5" spans="2:16" ht="15.75">
      <c r="B5" s="271" t="s">
        <v>427</v>
      </c>
      <c r="C5" s="271"/>
      <c r="D5" s="271"/>
      <c r="E5" s="271"/>
      <c r="F5" s="271"/>
      <c r="G5" s="271"/>
      <c r="H5" s="271"/>
      <c r="I5" s="271"/>
      <c r="J5" s="271"/>
      <c r="K5" s="271"/>
      <c r="L5" s="271"/>
      <c r="M5" s="271"/>
      <c r="N5" s="271"/>
      <c r="O5" s="271"/>
      <c r="P5" s="271"/>
    </row>
    <row r="6" spans="4:20" ht="12.75">
      <c r="D6" s="230"/>
      <c r="E6" s="230"/>
      <c r="F6" s="230"/>
      <c r="H6" s="230"/>
      <c r="J6" s="230"/>
      <c r="N6" s="230"/>
      <c r="P6" s="230"/>
      <c r="R6" s="230"/>
      <c r="T6" s="230"/>
    </row>
    <row r="7" ht="12.75">
      <c r="B7" s="1" t="s">
        <v>111</v>
      </c>
    </row>
    <row r="8" ht="12.75">
      <c r="B8" s="2"/>
    </row>
    <row r="9" s="3" customFormat="1" ht="12">
      <c r="B9" s="4" t="s">
        <v>714</v>
      </c>
    </row>
    <row r="10" spans="3:20" s="3" customFormat="1" ht="11.25">
      <c r="C10" s="5"/>
      <c r="D10" s="5"/>
      <c r="E10" s="5"/>
      <c r="F10" s="5"/>
      <c r="G10" s="5"/>
      <c r="H10" s="5"/>
      <c r="I10" s="5"/>
      <c r="J10" s="5"/>
      <c r="K10" s="5"/>
      <c r="L10" s="5"/>
      <c r="M10" s="5"/>
      <c r="N10" s="5"/>
      <c r="O10" s="5"/>
      <c r="P10" s="5"/>
      <c r="Q10" s="5"/>
      <c r="R10" s="5"/>
      <c r="S10" s="5"/>
      <c r="T10" s="5"/>
    </row>
    <row r="11" spans="2:20" s="6" customFormat="1" ht="21.75" customHeight="1">
      <c r="B11" s="327" t="s">
        <v>428</v>
      </c>
      <c r="C11" s="283" t="s">
        <v>429</v>
      </c>
      <c r="D11" s="284"/>
      <c r="E11" s="283" t="s">
        <v>430</v>
      </c>
      <c r="F11" s="329"/>
      <c r="G11" s="329"/>
      <c r="H11" s="329"/>
      <c r="I11" s="329"/>
      <c r="J11" s="284"/>
      <c r="K11" s="283" t="s">
        <v>431</v>
      </c>
      <c r="L11" s="284"/>
      <c r="M11" s="283" t="s">
        <v>432</v>
      </c>
      <c r="N11" s="329"/>
      <c r="O11" s="329"/>
      <c r="P11" s="329"/>
      <c r="Q11" s="329"/>
      <c r="R11" s="329"/>
      <c r="S11" s="329"/>
      <c r="T11" s="284"/>
    </row>
    <row r="12" spans="2:20" s="6" customFormat="1" ht="13.5" customHeight="1">
      <c r="B12" s="291"/>
      <c r="C12" s="327" t="s">
        <v>1222</v>
      </c>
      <c r="D12" s="327" t="s">
        <v>433</v>
      </c>
      <c r="E12" s="283" t="s">
        <v>434</v>
      </c>
      <c r="F12" s="284"/>
      <c r="G12" s="283" t="s">
        <v>435</v>
      </c>
      <c r="H12" s="284"/>
      <c r="I12" s="283" t="s">
        <v>436</v>
      </c>
      <c r="J12" s="284"/>
      <c r="K12" s="327" t="s">
        <v>1222</v>
      </c>
      <c r="L12" s="327" t="s">
        <v>437</v>
      </c>
      <c r="M12" s="283" t="s">
        <v>438</v>
      </c>
      <c r="N12" s="284"/>
      <c r="O12" s="283" t="s">
        <v>434</v>
      </c>
      <c r="P12" s="284"/>
      <c r="Q12" s="283" t="s">
        <v>435</v>
      </c>
      <c r="R12" s="284"/>
      <c r="S12" s="283" t="s">
        <v>436</v>
      </c>
      <c r="T12" s="284"/>
    </row>
    <row r="13" spans="2:20" s="6" customFormat="1" ht="45" customHeight="1">
      <c r="B13" s="328"/>
      <c r="C13" s="328"/>
      <c r="D13" s="328"/>
      <c r="E13" s="224" t="s">
        <v>439</v>
      </c>
      <c r="F13" s="224" t="s">
        <v>440</v>
      </c>
      <c r="G13" s="224" t="s">
        <v>439</v>
      </c>
      <c r="H13" s="224" t="s">
        <v>440</v>
      </c>
      <c r="I13" s="224" t="s">
        <v>439</v>
      </c>
      <c r="J13" s="224" t="s">
        <v>440</v>
      </c>
      <c r="K13" s="328"/>
      <c r="L13" s="328"/>
      <c r="M13" s="224" t="s">
        <v>439</v>
      </c>
      <c r="N13" s="224" t="s">
        <v>440</v>
      </c>
      <c r="O13" s="224" t="s">
        <v>439</v>
      </c>
      <c r="P13" s="224" t="s">
        <v>440</v>
      </c>
      <c r="Q13" s="224" t="s">
        <v>439</v>
      </c>
      <c r="R13" s="224" t="s">
        <v>440</v>
      </c>
      <c r="S13" s="224" t="s">
        <v>439</v>
      </c>
      <c r="T13" s="224" t="s">
        <v>440</v>
      </c>
    </row>
    <row r="14" spans="2:20" s="6" customFormat="1" ht="12.75" customHeight="1">
      <c r="B14" s="231">
        <v>1</v>
      </c>
      <c r="C14" s="232">
        <v>2</v>
      </c>
      <c r="D14" s="231">
        <v>3</v>
      </c>
      <c r="E14" s="232">
        <v>4</v>
      </c>
      <c r="F14" s="231">
        <v>5</v>
      </c>
      <c r="G14" s="232">
        <v>6</v>
      </c>
      <c r="H14" s="231">
        <v>7</v>
      </c>
      <c r="I14" s="231">
        <v>8</v>
      </c>
      <c r="J14" s="232">
        <v>9</v>
      </c>
      <c r="K14" s="232">
        <v>10</v>
      </c>
      <c r="L14" s="233">
        <v>11</v>
      </c>
      <c r="M14" s="232">
        <v>12</v>
      </c>
      <c r="N14" s="233">
        <v>13</v>
      </c>
      <c r="O14" s="232">
        <v>14</v>
      </c>
      <c r="P14" s="233">
        <v>15</v>
      </c>
      <c r="Q14" s="232">
        <v>16</v>
      </c>
      <c r="R14" s="233">
        <v>17</v>
      </c>
      <c r="S14" s="232">
        <v>18</v>
      </c>
      <c r="T14" s="233">
        <v>19</v>
      </c>
    </row>
    <row r="15" spans="2:20" s="6" customFormat="1" ht="42" customHeight="1">
      <c r="B15" s="234" t="s">
        <v>441</v>
      </c>
      <c r="C15" s="235">
        <v>177.681</v>
      </c>
      <c r="D15" s="236">
        <v>17.199</v>
      </c>
      <c r="E15" s="236">
        <v>0</v>
      </c>
      <c r="F15" s="236">
        <v>0</v>
      </c>
      <c r="G15" s="235">
        <v>61.711</v>
      </c>
      <c r="H15" s="235">
        <v>1</v>
      </c>
      <c r="I15" s="235">
        <v>115.97</v>
      </c>
      <c r="J15" s="235">
        <v>16.199</v>
      </c>
      <c r="K15" s="235">
        <v>146.518</v>
      </c>
      <c r="L15" s="235">
        <v>11.52</v>
      </c>
      <c r="M15" s="235">
        <v>51.928</v>
      </c>
      <c r="N15" s="235">
        <v>2</v>
      </c>
      <c r="O15" s="235">
        <v>57.085</v>
      </c>
      <c r="P15" s="235">
        <v>3.57</v>
      </c>
      <c r="Q15" s="235">
        <v>24.2</v>
      </c>
      <c r="R15" s="235">
        <v>3.5</v>
      </c>
      <c r="S15" s="235">
        <v>13.305</v>
      </c>
      <c r="T15" s="235">
        <v>2.45</v>
      </c>
    </row>
    <row r="16" spans="2:20" s="6" customFormat="1" ht="42" customHeight="1">
      <c r="B16" s="234" t="s">
        <v>442</v>
      </c>
      <c r="C16" s="235">
        <v>56.839</v>
      </c>
      <c r="D16" s="236">
        <v>7.811</v>
      </c>
      <c r="E16" s="236">
        <v>0</v>
      </c>
      <c r="F16" s="236">
        <v>0</v>
      </c>
      <c r="G16" s="235">
        <v>28.455</v>
      </c>
      <c r="H16" s="235">
        <v>0.65</v>
      </c>
      <c r="I16" s="235">
        <v>28.384</v>
      </c>
      <c r="J16" s="235">
        <v>7.161</v>
      </c>
      <c r="K16" s="235">
        <v>80.092</v>
      </c>
      <c r="L16" s="235">
        <v>26.73</v>
      </c>
      <c r="M16" s="235">
        <v>20.36</v>
      </c>
      <c r="N16" s="235">
        <v>0.5</v>
      </c>
      <c r="O16" s="235">
        <v>21.88</v>
      </c>
      <c r="P16" s="235">
        <v>11.63</v>
      </c>
      <c r="Q16" s="235">
        <v>19.07</v>
      </c>
      <c r="R16" s="235">
        <v>10.12</v>
      </c>
      <c r="S16" s="235">
        <v>18.782</v>
      </c>
      <c r="T16" s="235">
        <v>4.48</v>
      </c>
    </row>
    <row r="17" spans="2:20" s="6" customFormat="1" ht="53.25" customHeight="1">
      <c r="B17" s="234" t="s">
        <v>443</v>
      </c>
      <c r="C17" s="235">
        <v>0</v>
      </c>
      <c r="D17" s="236">
        <v>23.14</v>
      </c>
      <c r="E17" s="235">
        <v>0</v>
      </c>
      <c r="F17" s="236">
        <v>0</v>
      </c>
      <c r="G17" s="235">
        <v>0</v>
      </c>
      <c r="H17" s="235">
        <v>5.565</v>
      </c>
      <c r="I17" s="235">
        <v>0</v>
      </c>
      <c r="J17" s="235">
        <v>17.575</v>
      </c>
      <c r="K17" s="235">
        <v>0</v>
      </c>
      <c r="L17" s="236">
        <v>8.35</v>
      </c>
      <c r="M17" s="235">
        <v>0</v>
      </c>
      <c r="N17" s="235">
        <v>1.7</v>
      </c>
      <c r="O17" s="235">
        <v>0</v>
      </c>
      <c r="P17" s="235">
        <v>3.7</v>
      </c>
      <c r="Q17" s="235">
        <v>0</v>
      </c>
      <c r="R17" s="235">
        <v>2.7</v>
      </c>
      <c r="S17" s="235">
        <v>0</v>
      </c>
      <c r="T17" s="235">
        <v>0.25</v>
      </c>
    </row>
    <row r="18" spans="2:20" s="6" customFormat="1" ht="42" customHeight="1">
      <c r="B18" s="237" t="s">
        <v>444</v>
      </c>
      <c r="C18" s="235">
        <v>8.48</v>
      </c>
      <c r="D18" s="236">
        <v>0.45</v>
      </c>
      <c r="E18" s="235">
        <v>0</v>
      </c>
      <c r="F18" s="238">
        <v>0</v>
      </c>
      <c r="G18" s="239">
        <v>1.6</v>
      </c>
      <c r="H18" s="239">
        <v>0.15</v>
      </c>
      <c r="I18" s="239">
        <v>6.88</v>
      </c>
      <c r="J18" s="239">
        <v>0.3</v>
      </c>
      <c r="K18" s="235">
        <v>16.39</v>
      </c>
      <c r="L18" s="236">
        <v>2</v>
      </c>
      <c r="M18" s="239">
        <v>3.25</v>
      </c>
      <c r="N18" s="239">
        <v>0.2</v>
      </c>
      <c r="O18" s="239">
        <v>8</v>
      </c>
      <c r="P18" s="239">
        <v>1</v>
      </c>
      <c r="Q18" s="239">
        <v>2.06</v>
      </c>
      <c r="R18" s="239">
        <v>0.55</v>
      </c>
      <c r="S18" s="239">
        <v>3.08</v>
      </c>
      <c r="T18" s="239">
        <v>0.25</v>
      </c>
    </row>
    <row r="19" spans="2:20" s="241" customFormat="1" ht="25.5" customHeight="1">
      <c r="B19" s="224" t="s">
        <v>445</v>
      </c>
      <c r="C19" s="240">
        <f aca="true" t="shared" si="0" ref="C19:T19">SUM(C15:C18)</f>
        <v>243</v>
      </c>
      <c r="D19" s="240">
        <f t="shared" si="0"/>
        <v>48.60000000000001</v>
      </c>
      <c r="E19" s="240">
        <f t="shared" si="0"/>
        <v>0</v>
      </c>
      <c r="F19" s="240">
        <f t="shared" si="0"/>
        <v>0</v>
      </c>
      <c r="G19" s="240">
        <f t="shared" si="0"/>
        <v>91.76599999999999</v>
      </c>
      <c r="H19" s="240">
        <f t="shared" si="0"/>
        <v>7.365</v>
      </c>
      <c r="I19" s="240">
        <f t="shared" si="0"/>
        <v>151.23399999999998</v>
      </c>
      <c r="J19" s="240">
        <f t="shared" si="0"/>
        <v>41.235</v>
      </c>
      <c r="K19" s="240">
        <f t="shared" si="0"/>
        <v>243</v>
      </c>
      <c r="L19" s="240">
        <f t="shared" si="0"/>
        <v>48.6</v>
      </c>
      <c r="M19" s="240">
        <f t="shared" si="0"/>
        <v>75.538</v>
      </c>
      <c r="N19" s="240">
        <f t="shared" si="0"/>
        <v>4.4</v>
      </c>
      <c r="O19" s="240">
        <f t="shared" si="0"/>
        <v>86.965</v>
      </c>
      <c r="P19" s="240">
        <f t="shared" si="0"/>
        <v>19.900000000000002</v>
      </c>
      <c r="Q19" s="240">
        <f t="shared" si="0"/>
        <v>45.33</v>
      </c>
      <c r="R19" s="240">
        <f t="shared" si="0"/>
        <v>16.87</v>
      </c>
      <c r="S19" s="240">
        <f t="shared" si="0"/>
        <v>35.167</v>
      </c>
      <c r="T19" s="240">
        <f t="shared" si="0"/>
        <v>7.430000000000001</v>
      </c>
    </row>
    <row r="22" spans="3:13" ht="12.75">
      <c r="C22" s="14" t="s">
        <v>718</v>
      </c>
      <c r="M22" s="14" t="s">
        <v>114</v>
      </c>
    </row>
    <row r="23" spans="3:13" ht="12.75">
      <c r="C23" s="14" t="s">
        <v>939</v>
      </c>
      <c r="M23" s="14" t="s">
        <v>307</v>
      </c>
    </row>
    <row r="24" spans="3:13" ht="12.75">
      <c r="C24" s="14" t="s">
        <v>654</v>
      </c>
      <c r="M24" s="14" t="s">
        <v>1016</v>
      </c>
    </row>
    <row r="25" spans="3:13" ht="12.75">
      <c r="C25" s="20" t="s">
        <v>446</v>
      </c>
      <c r="M25" s="20" t="s">
        <v>113</v>
      </c>
    </row>
    <row r="27" spans="3:13" ht="12.75">
      <c r="C27" s="9" t="s">
        <v>1204</v>
      </c>
      <c r="M27" s="9" t="s">
        <v>1204</v>
      </c>
    </row>
  </sheetData>
  <sheetProtection/>
  <mergeCells count="23">
    <mergeCell ref="G2:K2"/>
    <mergeCell ref="G3:L3"/>
    <mergeCell ref="G4:K4"/>
    <mergeCell ref="M2:Q2"/>
    <mergeCell ref="M3:R3"/>
    <mergeCell ref="M4:Q4"/>
    <mergeCell ref="S12:T12"/>
    <mergeCell ref="D12:D13"/>
    <mergeCell ref="K11:L11"/>
    <mergeCell ref="K12:K13"/>
    <mergeCell ref="L12:L13"/>
    <mergeCell ref="M11:T11"/>
    <mergeCell ref="E12:F12"/>
    <mergeCell ref="E11:J11"/>
    <mergeCell ref="B11:B13"/>
    <mergeCell ref="B5:P5"/>
    <mergeCell ref="Q12:R12"/>
    <mergeCell ref="C11:D11"/>
    <mergeCell ref="G12:H12"/>
    <mergeCell ref="I12:J12"/>
    <mergeCell ref="M12:N12"/>
    <mergeCell ref="O12:P12"/>
    <mergeCell ref="C12:C13"/>
  </mergeCells>
  <printOptions/>
  <pageMargins left="0" right="0" top="0.3937007874015748" bottom="0.1968503937007874"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2:H240"/>
  <sheetViews>
    <sheetView view="pageBreakPreview" zoomScaleSheetLayoutView="100" zoomScalePageLayoutView="0" workbookViewId="0" topLeftCell="A1">
      <selection activeCell="C2" sqref="C2"/>
    </sheetView>
  </sheetViews>
  <sheetFormatPr defaultColWidth="9.00390625" defaultRowHeight="12.75"/>
  <cols>
    <col min="1" max="1" width="2.00390625" style="0" customWidth="1"/>
    <col min="2" max="2" width="52.00390625" style="0" customWidth="1"/>
    <col min="3" max="3" width="8.875" style="61" customWidth="1"/>
    <col min="4" max="8" width="10.75390625" style="61" customWidth="1"/>
  </cols>
  <sheetData>
    <row r="2" spans="4:8" ht="12.75">
      <c r="D2" s="67" t="s">
        <v>938</v>
      </c>
      <c r="E2" s="67"/>
      <c r="G2" s="67"/>
      <c r="H2" s="67"/>
    </row>
    <row r="3" spans="3:8" ht="12.75">
      <c r="C3" s="16" t="s">
        <v>178</v>
      </c>
      <c r="D3" s="13"/>
      <c r="E3" s="13"/>
      <c r="G3" s="67"/>
      <c r="H3" s="67"/>
    </row>
    <row r="4" spans="3:8" ht="12.75">
      <c r="C4" s="18" t="s">
        <v>179</v>
      </c>
      <c r="D4" s="13"/>
      <c r="E4" s="13"/>
      <c r="G4" s="67"/>
      <c r="H4" s="67"/>
    </row>
    <row r="5" spans="7:8" ht="12.75">
      <c r="G5" s="68"/>
      <c r="H5" s="68"/>
    </row>
    <row r="7" spans="2:8" ht="15.75">
      <c r="B7" s="271" t="s">
        <v>115</v>
      </c>
      <c r="C7" s="271"/>
      <c r="D7" s="271"/>
      <c r="E7" s="271"/>
      <c r="F7" s="271"/>
      <c r="G7" s="271"/>
      <c r="H7" s="271"/>
    </row>
    <row r="8" spans="2:3" ht="12.75">
      <c r="B8" s="1" t="s">
        <v>111</v>
      </c>
      <c r="C8" s="62"/>
    </row>
    <row r="9" spans="2:3" ht="12.75">
      <c r="B9" s="2"/>
      <c r="C9" s="63"/>
    </row>
    <row r="10" spans="2:8" s="3" customFormat="1" ht="12">
      <c r="B10" s="4" t="s">
        <v>715</v>
      </c>
      <c r="C10" s="64"/>
      <c r="D10" s="65"/>
      <c r="E10" s="65"/>
      <c r="F10" s="65"/>
      <c r="G10" s="65"/>
      <c r="H10" s="65"/>
    </row>
    <row r="11" spans="3:8" s="3" customFormat="1" ht="12" thickBot="1">
      <c r="C11" s="65"/>
      <c r="D11" s="69"/>
      <c r="E11" s="69"/>
      <c r="F11" s="69"/>
      <c r="G11" s="69"/>
      <c r="H11" s="69"/>
    </row>
    <row r="12" spans="2:8" s="6" customFormat="1" ht="13.5" customHeight="1">
      <c r="B12" s="337" t="s">
        <v>875</v>
      </c>
      <c r="C12" s="340" t="s">
        <v>447</v>
      </c>
      <c r="D12" s="340" t="s">
        <v>878</v>
      </c>
      <c r="E12" s="340"/>
      <c r="F12" s="340" t="s">
        <v>1207</v>
      </c>
      <c r="G12" s="340"/>
      <c r="H12" s="344" t="s">
        <v>940</v>
      </c>
    </row>
    <row r="13" spans="2:8" s="6" customFormat="1" ht="16.5" customHeight="1">
      <c r="B13" s="338"/>
      <c r="C13" s="335"/>
      <c r="D13" s="335">
        <v>2004</v>
      </c>
      <c r="E13" s="335">
        <v>2005</v>
      </c>
      <c r="F13" s="335">
        <v>2006</v>
      </c>
      <c r="G13" s="335">
        <v>2007</v>
      </c>
      <c r="H13" s="345"/>
    </row>
    <row r="14" spans="2:8" s="6" customFormat="1" ht="12.75" customHeight="1" thickBot="1">
      <c r="B14" s="339"/>
      <c r="C14" s="336"/>
      <c r="D14" s="336"/>
      <c r="E14" s="336"/>
      <c r="F14" s="336"/>
      <c r="G14" s="336"/>
      <c r="H14" s="346"/>
    </row>
    <row r="15" spans="2:8" s="6" customFormat="1" ht="12.75" customHeight="1" thickBot="1">
      <c r="B15" s="52">
        <v>1</v>
      </c>
      <c r="C15" s="44">
        <v>2</v>
      </c>
      <c r="D15" s="44">
        <v>3</v>
      </c>
      <c r="E15" s="53">
        <v>4</v>
      </c>
      <c r="F15" s="44">
        <v>5</v>
      </c>
      <c r="G15" s="44">
        <v>6</v>
      </c>
      <c r="H15" s="54">
        <v>7</v>
      </c>
    </row>
    <row r="16" spans="2:8" s="6" customFormat="1" ht="30" customHeight="1">
      <c r="B16" s="330" t="s">
        <v>744</v>
      </c>
      <c r="C16" s="347"/>
      <c r="D16" s="347"/>
      <c r="E16" s="347"/>
      <c r="F16" s="347"/>
      <c r="G16" s="347"/>
      <c r="H16" s="332"/>
    </row>
    <row r="17" spans="2:8" s="26" customFormat="1" ht="39.75" customHeight="1">
      <c r="B17" s="87" t="s">
        <v>745</v>
      </c>
      <c r="C17" s="91" t="s">
        <v>223</v>
      </c>
      <c r="D17" s="88">
        <v>8</v>
      </c>
      <c r="E17" s="88">
        <v>9</v>
      </c>
      <c r="F17" s="88">
        <v>17</v>
      </c>
      <c r="G17" s="88">
        <v>25</v>
      </c>
      <c r="H17" s="89" t="s">
        <v>1014</v>
      </c>
    </row>
    <row r="18" spans="2:8" s="6" customFormat="1" ht="79.5" customHeight="1">
      <c r="B18" s="333" t="s">
        <v>746</v>
      </c>
      <c r="C18" s="331"/>
      <c r="D18" s="331"/>
      <c r="E18" s="331"/>
      <c r="F18" s="331"/>
      <c r="G18" s="331"/>
      <c r="H18" s="334"/>
    </row>
    <row r="19" spans="2:8" s="6" customFormat="1" ht="39.75" customHeight="1">
      <c r="B19" s="87" t="s">
        <v>1105</v>
      </c>
      <c r="C19" s="91" t="s">
        <v>223</v>
      </c>
      <c r="D19" s="88">
        <v>0</v>
      </c>
      <c r="E19" s="88">
        <v>0</v>
      </c>
      <c r="F19" s="88">
        <v>0</v>
      </c>
      <c r="G19" s="88">
        <v>2</v>
      </c>
      <c r="H19" s="89" t="s">
        <v>1109</v>
      </c>
    </row>
    <row r="20" spans="2:8" s="6" customFormat="1" ht="39.75" customHeight="1">
      <c r="B20" s="87" t="s">
        <v>838</v>
      </c>
      <c r="C20" s="91" t="s">
        <v>1106</v>
      </c>
      <c r="D20" s="88">
        <v>0</v>
      </c>
      <c r="E20" s="88">
        <v>0</v>
      </c>
      <c r="F20" s="88">
        <v>3</v>
      </c>
      <c r="G20" s="88">
        <v>10</v>
      </c>
      <c r="H20" s="89" t="s">
        <v>1108</v>
      </c>
    </row>
    <row r="21" spans="2:8" s="6" customFormat="1" ht="30.75" customHeight="1">
      <c r="B21" s="87" t="s">
        <v>839</v>
      </c>
      <c r="C21" s="91" t="s">
        <v>1106</v>
      </c>
      <c r="D21" s="88">
        <v>0</v>
      </c>
      <c r="E21" s="88">
        <v>0</v>
      </c>
      <c r="F21" s="88">
        <v>1</v>
      </c>
      <c r="G21" s="88">
        <v>3</v>
      </c>
      <c r="H21" s="89" t="s">
        <v>1110</v>
      </c>
    </row>
    <row r="22" spans="2:8" s="6" customFormat="1" ht="38.25" customHeight="1">
      <c r="B22" s="87" t="s">
        <v>662</v>
      </c>
      <c r="C22" s="91" t="s">
        <v>1106</v>
      </c>
      <c r="D22" s="88">
        <v>0</v>
      </c>
      <c r="E22" s="88">
        <v>0</v>
      </c>
      <c r="F22" s="88">
        <v>2</v>
      </c>
      <c r="G22" s="88">
        <v>5</v>
      </c>
      <c r="H22" s="89" t="s">
        <v>1111</v>
      </c>
    </row>
    <row r="23" spans="2:8" s="6" customFormat="1" ht="39.75" customHeight="1">
      <c r="B23" s="87" t="s">
        <v>1114</v>
      </c>
      <c r="C23" s="91" t="s">
        <v>1106</v>
      </c>
      <c r="D23" s="88">
        <v>0</v>
      </c>
      <c r="E23" s="88">
        <v>0</v>
      </c>
      <c r="F23" s="88">
        <v>3</v>
      </c>
      <c r="G23" s="88">
        <v>8</v>
      </c>
      <c r="H23" s="89">
        <v>11</v>
      </c>
    </row>
    <row r="24" spans="2:8" s="6" customFormat="1" ht="39.75" customHeight="1">
      <c r="B24" s="87" t="s">
        <v>1115</v>
      </c>
      <c r="C24" s="91" t="s">
        <v>1106</v>
      </c>
      <c r="D24" s="88">
        <v>15</v>
      </c>
      <c r="E24" s="88">
        <v>30</v>
      </c>
      <c r="F24" s="88">
        <v>36</v>
      </c>
      <c r="G24" s="88">
        <v>42</v>
      </c>
      <c r="H24" s="89" t="s">
        <v>1112</v>
      </c>
    </row>
    <row r="25" spans="2:8" s="6" customFormat="1" ht="39.75" customHeight="1">
      <c r="B25" s="87" t="s">
        <v>1116</v>
      </c>
      <c r="C25" s="91" t="s">
        <v>1106</v>
      </c>
      <c r="D25" s="88">
        <v>0</v>
      </c>
      <c r="E25" s="88">
        <v>0</v>
      </c>
      <c r="F25" s="88">
        <v>0</v>
      </c>
      <c r="G25" s="88">
        <v>10</v>
      </c>
      <c r="H25" s="89" t="s">
        <v>1108</v>
      </c>
    </row>
    <row r="26" spans="2:8" s="6" customFormat="1" ht="39.75" customHeight="1">
      <c r="B26" s="87" t="s">
        <v>1117</v>
      </c>
      <c r="C26" s="91" t="s">
        <v>1106</v>
      </c>
      <c r="D26" s="88">
        <v>0</v>
      </c>
      <c r="E26" s="88">
        <v>0</v>
      </c>
      <c r="F26" s="88">
        <v>5</v>
      </c>
      <c r="G26" s="88">
        <v>10</v>
      </c>
      <c r="H26" s="89" t="s">
        <v>1108</v>
      </c>
    </row>
    <row r="27" spans="2:8" s="6" customFormat="1" ht="39.75" customHeight="1">
      <c r="B27" s="87" t="s">
        <v>1118</v>
      </c>
      <c r="C27" s="91" t="s">
        <v>1106</v>
      </c>
      <c r="D27" s="88">
        <v>0</v>
      </c>
      <c r="E27" s="88">
        <v>0</v>
      </c>
      <c r="F27" s="88">
        <v>0</v>
      </c>
      <c r="G27" s="88">
        <v>14</v>
      </c>
      <c r="H27" s="89" t="s">
        <v>259</v>
      </c>
    </row>
    <row r="28" spans="2:8" s="6" customFormat="1" ht="39.75" customHeight="1">
      <c r="B28" s="87" t="s">
        <v>1119</v>
      </c>
      <c r="C28" s="91" t="s">
        <v>1106</v>
      </c>
      <c r="D28" s="88">
        <v>0</v>
      </c>
      <c r="E28" s="88">
        <v>0</v>
      </c>
      <c r="F28" s="88">
        <v>2</v>
      </c>
      <c r="G28" s="88">
        <v>6</v>
      </c>
      <c r="H28" s="89">
        <v>8</v>
      </c>
    </row>
    <row r="29" spans="2:8" s="6" customFormat="1" ht="39.75" customHeight="1">
      <c r="B29" s="87" t="s">
        <v>156</v>
      </c>
      <c r="C29" s="91" t="s">
        <v>1106</v>
      </c>
      <c r="D29" s="88">
        <v>0</v>
      </c>
      <c r="E29" s="88">
        <v>4</v>
      </c>
      <c r="F29" s="88">
        <v>16</v>
      </c>
      <c r="G29" s="88">
        <v>18</v>
      </c>
      <c r="H29" s="89">
        <v>34</v>
      </c>
    </row>
    <row r="30" spans="2:8" s="6" customFormat="1" ht="39.75" customHeight="1">
      <c r="B30" s="87" t="s">
        <v>840</v>
      </c>
      <c r="C30" s="91" t="s">
        <v>223</v>
      </c>
      <c r="D30" s="88">
        <v>0</v>
      </c>
      <c r="E30" s="88">
        <v>0</v>
      </c>
      <c r="F30" s="88">
        <v>0</v>
      </c>
      <c r="G30" s="88">
        <v>15</v>
      </c>
      <c r="H30" s="89" t="s">
        <v>691</v>
      </c>
    </row>
    <row r="31" spans="2:8" s="6" customFormat="1" ht="39.75" customHeight="1">
      <c r="B31" s="90" t="s">
        <v>154</v>
      </c>
      <c r="C31" s="91" t="s">
        <v>1107</v>
      </c>
      <c r="D31" s="92">
        <v>40</v>
      </c>
      <c r="E31" s="92">
        <v>50</v>
      </c>
      <c r="F31" s="92">
        <v>60</v>
      </c>
      <c r="G31" s="92">
        <v>130</v>
      </c>
      <c r="H31" s="93">
        <v>190</v>
      </c>
    </row>
    <row r="32" spans="2:8" s="6" customFormat="1" ht="39.75" customHeight="1">
      <c r="B32" s="90" t="s">
        <v>155</v>
      </c>
      <c r="C32" s="91" t="s">
        <v>1107</v>
      </c>
      <c r="D32" s="92">
        <v>15</v>
      </c>
      <c r="E32" s="92">
        <v>7</v>
      </c>
      <c r="F32" s="92">
        <v>11</v>
      </c>
      <c r="G32" s="92">
        <v>35</v>
      </c>
      <c r="H32" s="93">
        <v>46</v>
      </c>
    </row>
    <row r="33" spans="2:8" s="6" customFormat="1" ht="39.75" customHeight="1">
      <c r="B33" s="94" t="s">
        <v>627</v>
      </c>
      <c r="C33" s="91" t="s">
        <v>1106</v>
      </c>
      <c r="D33" s="88">
        <v>1</v>
      </c>
      <c r="E33" s="88">
        <v>1</v>
      </c>
      <c r="F33" s="88">
        <v>3</v>
      </c>
      <c r="G33" s="88">
        <v>7</v>
      </c>
      <c r="H33" s="89">
        <v>10</v>
      </c>
    </row>
    <row r="34" spans="2:8" s="6" customFormat="1" ht="39.75" customHeight="1">
      <c r="B34" s="94" t="s">
        <v>157</v>
      </c>
      <c r="C34" s="91" t="s">
        <v>1106</v>
      </c>
      <c r="D34" s="88">
        <v>0</v>
      </c>
      <c r="E34" s="88">
        <v>0</v>
      </c>
      <c r="F34" s="88">
        <v>0</v>
      </c>
      <c r="G34" s="88">
        <v>1</v>
      </c>
      <c r="H34" s="89">
        <v>1</v>
      </c>
    </row>
    <row r="35" spans="2:8" s="6" customFormat="1" ht="39.75" customHeight="1">
      <c r="B35" s="94" t="s">
        <v>158</v>
      </c>
      <c r="C35" s="91" t="s">
        <v>1106</v>
      </c>
      <c r="D35" s="88">
        <v>0</v>
      </c>
      <c r="E35" s="88">
        <v>0</v>
      </c>
      <c r="F35" s="88">
        <v>0</v>
      </c>
      <c r="G35" s="88">
        <v>10</v>
      </c>
      <c r="H35" s="89">
        <v>10</v>
      </c>
    </row>
    <row r="36" spans="2:8" s="6" customFormat="1" ht="39.75" customHeight="1">
      <c r="B36" s="90" t="s">
        <v>159</v>
      </c>
      <c r="C36" s="91" t="s">
        <v>1106</v>
      </c>
      <c r="D36" s="88">
        <v>0</v>
      </c>
      <c r="E36" s="88">
        <v>0</v>
      </c>
      <c r="F36" s="88">
        <v>0</v>
      </c>
      <c r="G36" s="88">
        <v>10</v>
      </c>
      <c r="H36" s="89">
        <v>10</v>
      </c>
    </row>
    <row r="37" spans="2:8" s="6" customFormat="1" ht="39.75" customHeight="1">
      <c r="B37" s="94" t="s">
        <v>161</v>
      </c>
      <c r="C37" s="91" t="s">
        <v>1106</v>
      </c>
      <c r="D37" s="92">
        <v>0</v>
      </c>
      <c r="E37" s="92">
        <v>0</v>
      </c>
      <c r="F37" s="92">
        <v>1</v>
      </c>
      <c r="G37" s="92">
        <v>3</v>
      </c>
      <c r="H37" s="93">
        <v>4</v>
      </c>
    </row>
    <row r="38" spans="2:8" s="6" customFormat="1" ht="39.75" customHeight="1">
      <c r="B38" s="94" t="s">
        <v>315</v>
      </c>
      <c r="C38" s="91" t="s">
        <v>1106</v>
      </c>
      <c r="D38" s="88">
        <v>0</v>
      </c>
      <c r="E38" s="88">
        <v>0</v>
      </c>
      <c r="F38" s="88">
        <v>0</v>
      </c>
      <c r="G38" s="88">
        <v>35</v>
      </c>
      <c r="H38" s="89">
        <v>35</v>
      </c>
    </row>
    <row r="39" spans="2:8" s="6" customFormat="1" ht="39.75" customHeight="1">
      <c r="B39" s="94" t="s">
        <v>160</v>
      </c>
      <c r="C39" s="91" t="s">
        <v>1107</v>
      </c>
      <c r="D39" s="92">
        <v>20</v>
      </c>
      <c r="E39" s="92">
        <v>30</v>
      </c>
      <c r="F39" s="92">
        <v>40</v>
      </c>
      <c r="G39" s="92">
        <v>60</v>
      </c>
      <c r="H39" s="93">
        <v>100</v>
      </c>
    </row>
    <row r="40" spans="2:8" s="6" customFormat="1" ht="39.75" customHeight="1">
      <c r="B40" s="94" t="s">
        <v>162</v>
      </c>
      <c r="C40" s="91" t="s">
        <v>1106</v>
      </c>
      <c r="D40" s="92">
        <v>0</v>
      </c>
      <c r="E40" s="92">
        <v>0</v>
      </c>
      <c r="F40" s="92">
        <v>10</v>
      </c>
      <c r="G40" s="92">
        <v>14</v>
      </c>
      <c r="H40" s="93">
        <v>24</v>
      </c>
    </row>
    <row r="41" spans="2:8" s="6" customFormat="1" ht="79.5" customHeight="1">
      <c r="B41" s="333" t="s">
        <v>237</v>
      </c>
      <c r="C41" s="331"/>
      <c r="D41" s="331"/>
      <c r="E41" s="331"/>
      <c r="F41" s="331"/>
      <c r="G41" s="331"/>
      <c r="H41" s="334"/>
    </row>
    <row r="42" spans="2:8" s="6" customFormat="1" ht="69.75" customHeight="1">
      <c r="B42" s="99" t="s">
        <v>743</v>
      </c>
      <c r="C42" s="91" t="s">
        <v>223</v>
      </c>
      <c r="D42" s="95">
        <v>0</v>
      </c>
      <c r="E42" s="95">
        <v>0</v>
      </c>
      <c r="F42" s="95">
        <v>1</v>
      </c>
      <c r="G42" s="95">
        <v>4</v>
      </c>
      <c r="H42" s="96" t="s">
        <v>611</v>
      </c>
    </row>
    <row r="43" spans="2:8" s="6" customFormat="1" ht="30.75" customHeight="1">
      <c r="B43" s="99" t="s">
        <v>316</v>
      </c>
      <c r="C43" s="91" t="s">
        <v>1106</v>
      </c>
      <c r="D43" s="95">
        <v>0</v>
      </c>
      <c r="E43" s="95">
        <v>0</v>
      </c>
      <c r="F43" s="95">
        <v>1</v>
      </c>
      <c r="G43" s="95">
        <v>2</v>
      </c>
      <c r="H43" s="96">
        <v>3</v>
      </c>
    </row>
    <row r="44" spans="2:8" s="6" customFormat="1" ht="39.75" customHeight="1">
      <c r="B44" s="99" t="s">
        <v>163</v>
      </c>
      <c r="C44" s="91" t="s">
        <v>1106</v>
      </c>
      <c r="D44" s="95">
        <v>17</v>
      </c>
      <c r="E44" s="95">
        <v>18</v>
      </c>
      <c r="F44" s="95">
        <v>28</v>
      </c>
      <c r="G44" s="95">
        <v>42</v>
      </c>
      <c r="H44" s="96">
        <v>70</v>
      </c>
    </row>
    <row r="45" spans="2:8" s="6" customFormat="1" ht="49.5" customHeight="1">
      <c r="B45" s="99" t="s">
        <v>1261</v>
      </c>
      <c r="C45" s="91" t="s">
        <v>1107</v>
      </c>
      <c r="D45" s="95">
        <v>0</v>
      </c>
      <c r="E45" s="95">
        <v>0</v>
      </c>
      <c r="F45" s="95">
        <v>1</v>
      </c>
      <c r="G45" s="95">
        <v>2</v>
      </c>
      <c r="H45" s="96">
        <v>3</v>
      </c>
    </row>
    <row r="46" spans="2:8" ht="66.75" customHeight="1">
      <c r="B46" s="99" t="s">
        <v>811</v>
      </c>
      <c r="C46" s="91" t="s">
        <v>1106</v>
      </c>
      <c r="D46" s="95">
        <v>0</v>
      </c>
      <c r="E46" s="95">
        <v>1</v>
      </c>
      <c r="F46" s="95">
        <v>2</v>
      </c>
      <c r="G46" s="95">
        <v>5</v>
      </c>
      <c r="H46" s="96">
        <v>7</v>
      </c>
    </row>
    <row r="47" spans="2:8" ht="39.75" customHeight="1">
      <c r="B47" s="99" t="s">
        <v>812</v>
      </c>
      <c r="C47" s="91" t="s">
        <v>1106</v>
      </c>
      <c r="D47" s="95">
        <v>0</v>
      </c>
      <c r="E47" s="95">
        <v>0</v>
      </c>
      <c r="F47" s="95">
        <v>0</v>
      </c>
      <c r="G47" s="95">
        <v>1</v>
      </c>
      <c r="H47" s="96">
        <v>1</v>
      </c>
    </row>
    <row r="48" spans="2:8" ht="39.75" customHeight="1">
      <c r="B48" s="99" t="s">
        <v>813</v>
      </c>
      <c r="C48" s="91" t="s">
        <v>1106</v>
      </c>
      <c r="D48" s="95">
        <v>0</v>
      </c>
      <c r="E48" s="95">
        <v>0</v>
      </c>
      <c r="F48" s="95">
        <v>1</v>
      </c>
      <c r="G48" s="95">
        <v>4</v>
      </c>
      <c r="H48" s="96">
        <v>5</v>
      </c>
    </row>
    <row r="49" spans="2:8" ht="39.75" customHeight="1">
      <c r="B49" s="90" t="s">
        <v>164</v>
      </c>
      <c r="C49" s="102" t="s">
        <v>1106</v>
      </c>
      <c r="D49" s="92">
        <v>0</v>
      </c>
      <c r="E49" s="92">
        <v>1</v>
      </c>
      <c r="F49" s="92">
        <v>2</v>
      </c>
      <c r="G49" s="92">
        <v>2</v>
      </c>
      <c r="H49" s="93">
        <v>4</v>
      </c>
    </row>
    <row r="50" spans="2:8" ht="39.75" customHeight="1">
      <c r="B50" s="90" t="s">
        <v>6</v>
      </c>
      <c r="C50" s="102" t="s">
        <v>1107</v>
      </c>
      <c r="D50" s="92">
        <v>1</v>
      </c>
      <c r="E50" s="92">
        <v>1</v>
      </c>
      <c r="F50" s="92">
        <v>2</v>
      </c>
      <c r="G50" s="92">
        <v>3</v>
      </c>
      <c r="H50" s="93">
        <v>5</v>
      </c>
    </row>
    <row r="51" spans="2:8" s="6" customFormat="1" ht="62.25" customHeight="1">
      <c r="B51" s="333" t="s">
        <v>26</v>
      </c>
      <c r="C51" s="331"/>
      <c r="D51" s="331"/>
      <c r="E51" s="331"/>
      <c r="F51" s="331"/>
      <c r="G51" s="331"/>
      <c r="H51" s="334"/>
    </row>
    <row r="52" spans="2:8" s="6" customFormat="1" ht="69.75" customHeight="1">
      <c r="B52" s="101" t="s">
        <v>65</v>
      </c>
      <c r="C52" s="91" t="s">
        <v>223</v>
      </c>
      <c r="D52" s="88">
        <v>0</v>
      </c>
      <c r="E52" s="88">
        <v>0</v>
      </c>
      <c r="F52" s="88">
        <v>1</v>
      </c>
      <c r="G52" s="88">
        <v>6</v>
      </c>
      <c r="H52" s="89" t="s">
        <v>1012</v>
      </c>
    </row>
    <row r="53" spans="2:8" s="6" customFormat="1" ht="49.5" customHeight="1">
      <c r="B53" s="101" t="s">
        <v>27</v>
      </c>
      <c r="C53" s="91" t="s">
        <v>1106</v>
      </c>
      <c r="D53" s="88">
        <v>1</v>
      </c>
      <c r="E53" s="88">
        <v>2</v>
      </c>
      <c r="F53" s="88">
        <v>2</v>
      </c>
      <c r="G53" s="88">
        <v>5</v>
      </c>
      <c r="H53" s="89">
        <v>7</v>
      </c>
    </row>
    <row r="54" spans="2:8" s="6" customFormat="1" ht="28.5" customHeight="1">
      <c r="B54" s="101" t="s">
        <v>28</v>
      </c>
      <c r="C54" s="91" t="s">
        <v>1106</v>
      </c>
      <c r="D54" s="88">
        <v>1</v>
      </c>
      <c r="E54" s="88">
        <v>2</v>
      </c>
      <c r="F54" s="88">
        <v>3</v>
      </c>
      <c r="G54" s="88">
        <v>4</v>
      </c>
      <c r="H54" s="89">
        <v>7</v>
      </c>
    </row>
    <row r="55" spans="2:8" s="6" customFormat="1" ht="28.5" customHeight="1">
      <c r="B55" s="90" t="s">
        <v>7</v>
      </c>
      <c r="C55" s="102" t="s">
        <v>1106</v>
      </c>
      <c r="D55" s="92">
        <v>0</v>
      </c>
      <c r="E55" s="92">
        <v>0</v>
      </c>
      <c r="F55" s="92">
        <v>0</v>
      </c>
      <c r="G55" s="92">
        <v>1</v>
      </c>
      <c r="H55" s="93">
        <v>1</v>
      </c>
    </row>
    <row r="56" spans="2:8" s="6" customFormat="1" ht="28.5" customHeight="1">
      <c r="B56" s="90" t="s">
        <v>8</v>
      </c>
      <c r="C56" s="102" t="s">
        <v>1106</v>
      </c>
      <c r="D56" s="92">
        <v>0</v>
      </c>
      <c r="E56" s="92">
        <v>0</v>
      </c>
      <c r="F56" s="92">
        <v>0</v>
      </c>
      <c r="G56" s="92">
        <v>3</v>
      </c>
      <c r="H56" s="93">
        <v>3</v>
      </c>
    </row>
    <row r="57" spans="2:8" s="6" customFormat="1" ht="28.5" customHeight="1">
      <c r="B57" s="90" t="s">
        <v>9</v>
      </c>
      <c r="C57" s="102" t="s">
        <v>1106</v>
      </c>
      <c r="D57" s="92">
        <v>0</v>
      </c>
      <c r="E57" s="92">
        <v>0</v>
      </c>
      <c r="F57" s="92">
        <v>3</v>
      </c>
      <c r="G57" s="92">
        <v>5</v>
      </c>
      <c r="H57" s="93">
        <v>8</v>
      </c>
    </row>
    <row r="58" spans="2:8" s="6" customFormat="1" ht="28.5" customHeight="1">
      <c r="B58" s="90" t="s">
        <v>10</v>
      </c>
      <c r="C58" s="102" t="s">
        <v>1107</v>
      </c>
      <c r="D58" s="92">
        <v>1</v>
      </c>
      <c r="E58" s="92">
        <v>2</v>
      </c>
      <c r="F58" s="92">
        <v>3</v>
      </c>
      <c r="G58" s="92">
        <v>3</v>
      </c>
      <c r="H58" s="93">
        <v>6</v>
      </c>
    </row>
    <row r="59" spans="2:8" s="6" customFormat="1" ht="50.25" customHeight="1">
      <c r="B59" s="333" t="s">
        <v>596</v>
      </c>
      <c r="C59" s="331"/>
      <c r="D59" s="331"/>
      <c r="E59" s="331"/>
      <c r="F59" s="331"/>
      <c r="G59" s="331"/>
      <c r="H59" s="334"/>
    </row>
    <row r="60" spans="2:8" s="6" customFormat="1" ht="39" customHeight="1">
      <c r="B60" s="101" t="s">
        <v>29</v>
      </c>
      <c r="C60" s="91" t="s">
        <v>1106</v>
      </c>
      <c r="D60" s="88">
        <v>1</v>
      </c>
      <c r="E60" s="88">
        <v>2</v>
      </c>
      <c r="F60" s="88">
        <v>6</v>
      </c>
      <c r="G60" s="88">
        <v>10</v>
      </c>
      <c r="H60" s="89" t="s">
        <v>607</v>
      </c>
    </row>
    <row r="61" spans="2:8" s="6" customFormat="1" ht="40.5" customHeight="1">
      <c r="B61" s="101" t="s">
        <v>30</v>
      </c>
      <c r="C61" s="91" t="s">
        <v>1106</v>
      </c>
      <c r="D61" s="88">
        <v>0</v>
      </c>
      <c r="E61" s="88">
        <v>0</v>
      </c>
      <c r="F61" s="88">
        <v>2</v>
      </c>
      <c r="G61" s="88">
        <v>5</v>
      </c>
      <c r="H61" s="89" t="s">
        <v>1109</v>
      </c>
    </row>
    <row r="62" spans="2:8" s="6" customFormat="1" ht="37.5" customHeight="1">
      <c r="B62" s="103" t="s">
        <v>764</v>
      </c>
      <c r="C62" s="91" t="s">
        <v>1106</v>
      </c>
      <c r="D62" s="88">
        <v>3</v>
      </c>
      <c r="E62" s="88">
        <v>5</v>
      </c>
      <c r="F62" s="88">
        <v>7</v>
      </c>
      <c r="G62" s="88">
        <v>14</v>
      </c>
      <c r="H62" s="89">
        <v>21</v>
      </c>
    </row>
    <row r="63" spans="2:8" s="6" customFormat="1" ht="49.5" customHeight="1">
      <c r="B63" s="103" t="s">
        <v>1232</v>
      </c>
      <c r="C63" s="91" t="s">
        <v>1106</v>
      </c>
      <c r="D63" s="88">
        <v>3</v>
      </c>
      <c r="E63" s="88">
        <v>5</v>
      </c>
      <c r="F63" s="88">
        <v>7</v>
      </c>
      <c r="G63" s="88">
        <v>14</v>
      </c>
      <c r="H63" s="89">
        <v>21</v>
      </c>
    </row>
    <row r="64" spans="2:8" s="6" customFormat="1" ht="30.75" customHeight="1">
      <c r="B64" s="103" t="s">
        <v>1233</v>
      </c>
      <c r="C64" s="91" t="s">
        <v>1106</v>
      </c>
      <c r="D64" s="88">
        <v>2</v>
      </c>
      <c r="E64" s="88">
        <v>4</v>
      </c>
      <c r="F64" s="88">
        <v>4</v>
      </c>
      <c r="G64" s="88">
        <v>8</v>
      </c>
      <c r="H64" s="89">
        <v>12</v>
      </c>
    </row>
    <row r="65" spans="2:8" ht="36.75" customHeight="1">
      <c r="B65" s="103" t="s">
        <v>1234</v>
      </c>
      <c r="C65" s="91" t="s">
        <v>1106</v>
      </c>
      <c r="D65" s="88">
        <v>0</v>
      </c>
      <c r="E65" s="88">
        <v>0</v>
      </c>
      <c r="F65" s="88">
        <v>0</v>
      </c>
      <c r="G65" s="88">
        <v>6</v>
      </c>
      <c r="H65" s="89">
        <v>6</v>
      </c>
    </row>
    <row r="66" spans="2:8" ht="37.5" customHeight="1">
      <c r="B66" s="103" t="s">
        <v>1</v>
      </c>
      <c r="C66" s="91" t="s">
        <v>1106</v>
      </c>
      <c r="D66" s="88">
        <v>0</v>
      </c>
      <c r="E66" s="88">
        <v>0</v>
      </c>
      <c r="F66" s="88">
        <v>0</v>
      </c>
      <c r="G66" s="88">
        <v>5</v>
      </c>
      <c r="H66" s="89">
        <v>5</v>
      </c>
    </row>
    <row r="67" spans="2:8" ht="30.75" customHeight="1">
      <c r="B67" s="103" t="s">
        <v>31</v>
      </c>
      <c r="C67" s="91" t="s">
        <v>1106</v>
      </c>
      <c r="D67" s="88">
        <v>0</v>
      </c>
      <c r="E67" s="88">
        <v>0</v>
      </c>
      <c r="F67" s="88">
        <v>15</v>
      </c>
      <c r="G67" s="88">
        <v>26</v>
      </c>
      <c r="H67" s="89">
        <v>41</v>
      </c>
    </row>
    <row r="68" spans="2:8" ht="37.5" customHeight="1">
      <c r="B68" s="103" t="s">
        <v>32</v>
      </c>
      <c r="C68" s="91" t="s">
        <v>1106</v>
      </c>
      <c r="D68" s="88">
        <v>0</v>
      </c>
      <c r="E68" s="88">
        <v>0</v>
      </c>
      <c r="F68" s="88">
        <v>7</v>
      </c>
      <c r="G68" s="88">
        <v>23</v>
      </c>
      <c r="H68" s="89">
        <v>30</v>
      </c>
    </row>
    <row r="69" spans="2:8" ht="37.5" customHeight="1">
      <c r="B69" s="103" t="s">
        <v>11</v>
      </c>
      <c r="C69" s="91" t="s">
        <v>912</v>
      </c>
      <c r="D69" s="88">
        <v>0</v>
      </c>
      <c r="E69" s="88">
        <v>0</v>
      </c>
      <c r="F69" s="88">
        <v>50</v>
      </c>
      <c r="G69" s="88">
        <v>100</v>
      </c>
      <c r="H69" s="89">
        <v>150</v>
      </c>
    </row>
    <row r="70" spans="2:8" ht="59.25" customHeight="1">
      <c r="B70" s="90" t="s">
        <v>617</v>
      </c>
      <c r="C70" s="91" t="s">
        <v>1106</v>
      </c>
      <c r="D70" s="88">
        <v>0</v>
      </c>
      <c r="E70" s="88">
        <v>0</v>
      </c>
      <c r="F70" s="88">
        <v>3</v>
      </c>
      <c r="G70" s="88">
        <v>4</v>
      </c>
      <c r="H70" s="89">
        <v>7</v>
      </c>
    </row>
    <row r="71" spans="2:8" ht="37.5" customHeight="1">
      <c r="B71" s="90" t="s">
        <v>66</v>
      </c>
      <c r="C71" s="91" t="s">
        <v>1106</v>
      </c>
      <c r="D71" s="88">
        <v>0</v>
      </c>
      <c r="E71" s="88">
        <v>0</v>
      </c>
      <c r="F71" s="88">
        <v>10</v>
      </c>
      <c r="G71" s="88">
        <v>20</v>
      </c>
      <c r="H71" s="89">
        <v>30</v>
      </c>
    </row>
    <row r="72" spans="2:8" ht="38.25" customHeight="1">
      <c r="B72" s="87" t="s">
        <v>1021</v>
      </c>
      <c r="C72" s="105" t="s">
        <v>1106</v>
      </c>
      <c r="D72" s="95">
        <v>0</v>
      </c>
      <c r="E72" s="95">
        <v>0</v>
      </c>
      <c r="F72" s="95">
        <v>0</v>
      </c>
      <c r="G72" s="95">
        <v>25</v>
      </c>
      <c r="H72" s="96">
        <v>25</v>
      </c>
    </row>
    <row r="73" spans="2:8" ht="24" customHeight="1">
      <c r="B73" s="132" t="s">
        <v>1022</v>
      </c>
      <c r="C73" s="106" t="s">
        <v>1106</v>
      </c>
      <c r="D73" s="95">
        <v>0</v>
      </c>
      <c r="E73" s="95">
        <v>0</v>
      </c>
      <c r="F73" s="95">
        <v>0</v>
      </c>
      <c r="G73" s="95">
        <v>3</v>
      </c>
      <c r="H73" s="96">
        <v>3</v>
      </c>
    </row>
    <row r="74" spans="2:8" ht="24" customHeight="1">
      <c r="B74" s="132" t="s">
        <v>426</v>
      </c>
      <c r="C74" s="106" t="s">
        <v>1106</v>
      </c>
      <c r="D74" s="95">
        <v>0</v>
      </c>
      <c r="E74" s="95">
        <v>0</v>
      </c>
      <c r="F74" s="95">
        <v>0</v>
      </c>
      <c r="G74" s="95">
        <v>3</v>
      </c>
      <c r="H74" s="96">
        <v>3</v>
      </c>
    </row>
    <row r="75" spans="2:8" s="6" customFormat="1" ht="49.5" customHeight="1">
      <c r="B75" s="333" t="s">
        <v>35</v>
      </c>
      <c r="C75" s="331"/>
      <c r="D75" s="331"/>
      <c r="E75" s="331"/>
      <c r="F75" s="331"/>
      <c r="G75" s="331"/>
      <c r="H75" s="334"/>
    </row>
    <row r="76" spans="2:8" ht="39.75" customHeight="1">
      <c r="B76" s="108" t="s">
        <v>125</v>
      </c>
      <c r="C76" s="91" t="s">
        <v>223</v>
      </c>
      <c r="D76" s="88">
        <v>0</v>
      </c>
      <c r="E76" s="88">
        <v>0</v>
      </c>
      <c r="F76" s="88">
        <v>0</v>
      </c>
      <c r="G76" s="88">
        <v>1</v>
      </c>
      <c r="H76" s="89" t="s">
        <v>937</v>
      </c>
    </row>
    <row r="77" spans="2:8" ht="39.75" customHeight="1">
      <c r="B77" s="108" t="s">
        <v>36</v>
      </c>
      <c r="C77" s="91" t="s">
        <v>1106</v>
      </c>
      <c r="D77" s="88">
        <v>3</v>
      </c>
      <c r="E77" s="88">
        <v>5</v>
      </c>
      <c r="F77" s="88">
        <v>7</v>
      </c>
      <c r="G77" s="88">
        <v>10</v>
      </c>
      <c r="H77" s="89">
        <v>17</v>
      </c>
    </row>
    <row r="78" spans="2:8" ht="39.75" customHeight="1">
      <c r="B78" s="108" t="s">
        <v>550</v>
      </c>
      <c r="C78" s="91" t="s">
        <v>913</v>
      </c>
      <c r="D78" s="88">
        <v>0</v>
      </c>
      <c r="E78" s="88">
        <v>0</v>
      </c>
      <c r="F78" s="88">
        <v>2</v>
      </c>
      <c r="G78" s="88">
        <v>4</v>
      </c>
      <c r="H78" s="89">
        <v>6</v>
      </c>
    </row>
    <row r="79" spans="2:8" ht="39.75" customHeight="1">
      <c r="B79" s="108" t="s">
        <v>551</v>
      </c>
      <c r="C79" s="91" t="s">
        <v>1106</v>
      </c>
      <c r="D79" s="88">
        <v>0</v>
      </c>
      <c r="E79" s="88">
        <v>0</v>
      </c>
      <c r="F79" s="88">
        <v>1</v>
      </c>
      <c r="G79" s="88">
        <v>0</v>
      </c>
      <c r="H79" s="89">
        <v>1</v>
      </c>
    </row>
    <row r="80" spans="2:8" ht="39.75" customHeight="1">
      <c r="B80" s="108" t="s">
        <v>552</v>
      </c>
      <c r="C80" s="91" t="s">
        <v>1106</v>
      </c>
      <c r="D80" s="88">
        <v>0</v>
      </c>
      <c r="E80" s="88">
        <v>0</v>
      </c>
      <c r="F80" s="88">
        <v>0</v>
      </c>
      <c r="G80" s="88">
        <v>24</v>
      </c>
      <c r="H80" s="89">
        <v>24</v>
      </c>
    </row>
    <row r="81" spans="2:8" ht="31.5" customHeight="1">
      <c r="B81" s="108" t="s">
        <v>553</v>
      </c>
      <c r="C81" s="91" t="s">
        <v>1107</v>
      </c>
      <c r="D81" s="88">
        <v>0</v>
      </c>
      <c r="E81" s="88">
        <v>0</v>
      </c>
      <c r="F81" s="88">
        <v>10</v>
      </c>
      <c r="G81" s="88">
        <v>10</v>
      </c>
      <c r="H81" s="89">
        <v>20</v>
      </c>
    </row>
    <row r="82" spans="2:8" ht="27" customHeight="1">
      <c r="B82" s="94" t="s">
        <v>931</v>
      </c>
      <c r="C82" s="140" t="s">
        <v>1106</v>
      </c>
      <c r="D82" s="92">
        <v>1</v>
      </c>
      <c r="E82" s="92">
        <v>1</v>
      </c>
      <c r="F82" s="92">
        <v>2</v>
      </c>
      <c r="G82" s="141">
        <v>3</v>
      </c>
      <c r="H82" s="142">
        <v>5</v>
      </c>
    </row>
    <row r="83" spans="2:8" ht="24.75" customHeight="1">
      <c r="B83" s="98" t="s">
        <v>898</v>
      </c>
      <c r="C83" s="134" t="s">
        <v>1107</v>
      </c>
      <c r="D83" s="109">
        <v>5</v>
      </c>
      <c r="E83" s="109">
        <v>5</v>
      </c>
      <c r="F83" s="109">
        <v>10</v>
      </c>
      <c r="G83" s="109">
        <v>15</v>
      </c>
      <c r="H83" s="110">
        <v>25</v>
      </c>
    </row>
    <row r="84" spans="2:8" ht="28.5" customHeight="1">
      <c r="B84" s="94" t="s">
        <v>899</v>
      </c>
      <c r="C84" s="133" t="s">
        <v>1106</v>
      </c>
      <c r="D84" s="109">
        <v>0</v>
      </c>
      <c r="E84" s="109">
        <v>0</v>
      </c>
      <c r="F84" s="109">
        <v>0</v>
      </c>
      <c r="G84" s="109">
        <v>2</v>
      </c>
      <c r="H84" s="110">
        <v>2</v>
      </c>
    </row>
    <row r="85" spans="2:8" s="25" customFormat="1" ht="60" customHeight="1">
      <c r="B85" s="333" t="s">
        <v>790</v>
      </c>
      <c r="C85" s="331"/>
      <c r="D85" s="331"/>
      <c r="E85" s="331"/>
      <c r="F85" s="331"/>
      <c r="G85" s="331"/>
      <c r="H85" s="334"/>
    </row>
    <row r="86" spans="2:8" s="6" customFormat="1" ht="44.25" customHeight="1">
      <c r="B86" s="90" t="s">
        <v>900</v>
      </c>
      <c r="C86" s="91" t="s">
        <v>1106</v>
      </c>
      <c r="D86" s="92">
        <v>0</v>
      </c>
      <c r="E86" s="92">
        <v>0</v>
      </c>
      <c r="F86" s="92">
        <v>2</v>
      </c>
      <c r="G86" s="92">
        <v>4</v>
      </c>
      <c r="H86" s="93">
        <v>6</v>
      </c>
    </row>
    <row r="87" spans="2:8" s="6" customFormat="1" ht="21" customHeight="1">
      <c r="B87" s="90" t="s">
        <v>901</v>
      </c>
      <c r="C87" s="91" t="s">
        <v>1106</v>
      </c>
      <c r="D87" s="92">
        <v>0</v>
      </c>
      <c r="E87" s="92">
        <v>0</v>
      </c>
      <c r="F87" s="92">
        <v>1</v>
      </c>
      <c r="G87" s="92">
        <v>2</v>
      </c>
      <c r="H87" s="93">
        <v>3</v>
      </c>
    </row>
    <row r="88" spans="2:8" ht="25.5" customHeight="1">
      <c r="B88" s="90" t="s">
        <v>902</v>
      </c>
      <c r="C88" s="91" t="s">
        <v>1106</v>
      </c>
      <c r="D88" s="92">
        <v>0</v>
      </c>
      <c r="E88" s="92">
        <v>1</v>
      </c>
      <c r="F88" s="92">
        <v>2</v>
      </c>
      <c r="G88" s="92">
        <v>2</v>
      </c>
      <c r="H88" s="93">
        <v>4</v>
      </c>
    </row>
    <row r="89" spans="2:8" ht="32.25" customHeight="1">
      <c r="B89" s="90" t="s">
        <v>1006</v>
      </c>
      <c r="C89" s="91" t="s">
        <v>1107</v>
      </c>
      <c r="D89" s="92">
        <v>1</v>
      </c>
      <c r="E89" s="92">
        <v>1</v>
      </c>
      <c r="F89" s="92">
        <v>2</v>
      </c>
      <c r="G89" s="92">
        <v>3</v>
      </c>
      <c r="H89" s="93">
        <v>5</v>
      </c>
    </row>
    <row r="90" spans="2:8" s="25" customFormat="1" ht="69.75" customHeight="1">
      <c r="B90" s="333" t="s">
        <v>791</v>
      </c>
      <c r="C90" s="331"/>
      <c r="D90" s="331"/>
      <c r="E90" s="331"/>
      <c r="F90" s="331"/>
      <c r="G90" s="331"/>
      <c r="H90" s="334"/>
    </row>
    <row r="91" spans="2:8" s="6" customFormat="1" ht="30.75" customHeight="1">
      <c r="B91" s="90" t="s">
        <v>732</v>
      </c>
      <c r="C91" s="91" t="s">
        <v>1106</v>
      </c>
      <c r="D91" s="88">
        <v>2</v>
      </c>
      <c r="E91" s="88">
        <v>3</v>
      </c>
      <c r="F91" s="88">
        <v>2</v>
      </c>
      <c r="G91" s="88">
        <v>3</v>
      </c>
      <c r="H91" s="89">
        <v>5</v>
      </c>
    </row>
    <row r="92" spans="2:8" s="6" customFormat="1" ht="31.5" customHeight="1">
      <c r="B92" s="90" t="s">
        <v>960</v>
      </c>
      <c r="C92" s="91" t="s">
        <v>1106</v>
      </c>
      <c r="D92" s="88">
        <v>2</v>
      </c>
      <c r="E92" s="88">
        <v>3</v>
      </c>
      <c r="F92" s="88">
        <v>3</v>
      </c>
      <c r="G92" s="88">
        <v>3</v>
      </c>
      <c r="H92" s="89">
        <v>6</v>
      </c>
    </row>
    <row r="93" spans="2:8" s="6" customFormat="1" ht="34.5" customHeight="1">
      <c r="B93" s="90" t="s">
        <v>961</v>
      </c>
      <c r="C93" s="91" t="s">
        <v>1106</v>
      </c>
      <c r="D93" s="88">
        <v>1</v>
      </c>
      <c r="E93" s="88">
        <v>0</v>
      </c>
      <c r="F93" s="88">
        <v>1</v>
      </c>
      <c r="G93" s="88">
        <v>2</v>
      </c>
      <c r="H93" s="89">
        <v>3</v>
      </c>
    </row>
    <row r="94" spans="2:8" s="6" customFormat="1" ht="33.75" customHeight="1">
      <c r="B94" s="90" t="s">
        <v>962</v>
      </c>
      <c r="C94" s="91" t="s">
        <v>1106</v>
      </c>
      <c r="D94" s="88">
        <v>4</v>
      </c>
      <c r="E94" s="88">
        <v>2</v>
      </c>
      <c r="F94" s="88">
        <v>3</v>
      </c>
      <c r="G94" s="88">
        <v>6</v>
      </c>
      <c r="H94" s="89">
        <v>9</v>
      </c>
    </row>
    <row r="95" spans="2:8" s="6" customFormat="1" ht="34.5" customHeight="1">
      <c r="B95" s="90" t="s">
        <v>963</v>
      </c>
      <c r="C95" s="91" t="s">
        <v>1107</v>
      </c>
      <c r="D95" s="88">
        <v>13</v>
      </c>
      <c r="E95" s="88">
        <v>3</v>
      </c>
      <c r="F95" s="88">
        <v>8</v>
      </c>
      <c r="G95" s="88">
        <v>8</v>
      </c>
      <c r="H95" s="89">
        <v>16</v>
      </c>
    </row>
    <row r="96" spans="2:8" s="6" customFormat="1" ht="34.5" customHeight="1">
      <c r="B96" s="90" t="s">
        <v>964</v>
      </c>
      <c r="C96" s="91" t="s">
        <v>1106</v>
      </c>
      <c r="D96" s="88">
        <v>2</v>
      </c>
      <c r="E96" s="88">
        <v>0</v>
      </c>
      <c r="F96" s="88">
        <v>1</v>
      </c>
      <c r="G96" s="88">
        <v>0</v>
      </c>
      <c r="H96" s="89">
        <v>1</v>
      </c>
    </row>
    <row r="97" spans="2:8" s="6" customFormat="1" ht="36" customHeight="1">
      <c r="B97" s="90" t="s">
        <v>965</v>
      </c>
      <c r="C97" s="91" t="s">
        <v>1106</v>
      </c>
      <c r="D97" s="88">
        <v>0</v>
      </c>
      <c r="E97" s="88">
        <v>0</v>
      </c>
      <c r="F97" s="88">
        <v>3</v>
      </c>
      <c r="G97" s="88">
        <v>3</v>
      </c>
      <c r="H97" s="89">
        <v>6</v>
      </c>
    </row>
    <row r="98" spans="2:8" s="6" customFormat="1" ht="36.75" customHeight="1">
      <c r="B98" s="90" t="s">
        <v>966</v>
      </c>
      <c r="C98" s="91" t="s">
        <v>1106</v>
      </c>
      <c r="D98" s="88">
        <v>0</v>
      </c>
      <c r="E98" s="88">
        <v>0</v>
      </c>
      <c r="F98" s="88">
        <v>20</v>
      </c>
      <c r="G98" s="88">
        <v>30</v>
      </c>
      <c r="H98" s="89">
        <v>50</v>
      </c>
    </row>
    <row r="99" spans="2:8" s="6" customFormat="1" ht="33.75" customHeight="1">
      <c r="B99" s="90" t="s">
        <v>361</v>
      </c>
      <c r="C99" s="91" t="s">
        <v>1106</v>
      </c>
      <c r="D99" s="88">
        <v>0</v>
      </c>
      <c r="E99" s="88">
        <v>0</v>
      </c>
      <c r="F99" s="88">
        <v>6</v>
      </c>
      <c r="G99" s="88">
        <v>10</v>
      </c>
      <c r="H99" s="89">
        <v>16</v>
      </c>
    </row>
    <row r="100" spans="2:8" s="6" customFormat="1" ht="33" customHeight="1">
      <c r="B100" s="90" t="s">
        <v>362</v>
      </c>
      <c r="C100" s="91" t="s">
        <v>1107</v>
      </c>
      <c r="D100" s="88">
        <v>1</v>
      </c>
      <c r="E100" s="88">
        <v>0</v>
      </c>
      <c r="F100" s="88">
        <v>3</v>
      </c>
      <c r="G100" s="88">
        <v>3</v>
      </c>
      <c r="H100" s="89">
        <v>6</v>
      </c>
    </row>
    <row r="101" spans="2:8" s="6" customFormat="1" ht="42" customHeight="1">
      <c r="B101" s="333" t="s">
        <v>792</v>
      </c>
      <c r="C101" s="331"/>
      <c r="D101" s="331"/>
      <c r="E101" s="331"/>
      <c r="F101" s="331"/>
      <c r="G101" s="331"/>
      <c r="H101" s="334"/>
    </row>
    <row r="102" spans="2:8" s="6" customFormat="1" ht="31.5" customHeight="1">
      <c r="B102" s="99" t="s">
        <v>350</v>
      </c>
      <c r="C102" s="91" t="s">
        <v>223</v>
      </c>
      <c r="D102" s="88">
        <v>0</v>
      </c>
      <c r="E102" s="88">
        <v>0</v>
      </c>
      <c r="F102" s="88">
        <v>1</v>
      </c>
      <c r="G102" s="88">
        <v>3</v>
      </c>
      <c r="H102" s="89" t="s">
        <v>1013</v>
      </c>
    </row>
    <row r="103" spans="2:8" s="6" customFormat="1" ht="26.25" customHeight="1">
      <c r="B103" s="90" t="s">
        <v>363</v>
      </c>
      <c r="C103" s="91" t="s">
        <v>1106</v>
      </c>
      <c r="D103" s="92">
        <v>0</v>
      </c>
      <c r="E103" s="92">
        <v>0</v>
      </c>
      <c r="F103" s="92">
        <v>0</v>
      </c>
      <c r="G103" s="92">
        <v>1</v>
      </c>
      <c r="H103" s="93">
        <v>1</v>
      </c>
    </row>
    <row r="104" spans="2:8" s="6" customFormat="1" ht="26.25" customHeight="1">
      <c r="B104" s="94" t="s">
        <v>364</v>
      </c>
      <c r="C104" s="91" t="s">
        <v>1106</v>
      </c>
      <c r="D104" s="92">
        <v>1</v>
      </c>
      <c r="E104" s="92">
        <v>0</v>
      </c>
      <c r="F104" s="92">
        <v>1</v>
      </c>
      <c r="G104" s="92">
        <v>1</v>
      </c>
      <c r="H104" s="93">
        <v>2</v>
      </c>
    </row>
    <row r="105" spans="2:8" s="6" customFormat="1" ht="26.25" customHeight="1">
      <c r="B105" s="94" t="s">
        <v>365</v>
      </c>
      <c r="C105" s="91" t="s">
        <v>1107</v>
      </c>
      <c r="D105" s="92">
        <v>1</v>
      </c>
      <c r="E105" s="92">
        <v>1</v>
      </c>
      <c r="F105" s="92">
        <v>2</v>
      </c>
      <c r="G105" s="92">
        <v>3</v>
      </c>
      <c r="H105" s="93">
        <v>5</v>
      </c>
    </row>
    <row r="106" spans="2:8" s="6" customFormat="1" ht="26.25" customHeight="1">
      <c r="B106" s="94" t="s">
        <v>366</v>
      </c>
      <c r="C106" s="91" t="s">
        <v>1107</v>
      </c>
      <c r="D106" s="92">
        <v>1</v>
      </c>
      <c r="E106" s="92">
        <v>0</v>
      </c>
      <c r="F106" s="92">
        <v>3</v>
      </c>
      <c r="G106" s="92">
        <v>3</v>
      </c>
      <c r="H106" s="93">
        <v>6</v>
      </c>
    </row>
    <row r="107" spans="2:8" s="6" customFormat="1" ht="26.25" customHeight="1">
      <c r="B107" s="94" t="s">
        <v>367</v>
      </c>
      <c r="C107" s="91" t="s">
        <v>1106</v>
      </c>
      <c r="D107" s="92">
        <v>1</v>
      </c>
      <c r="E107" s="92">
        <v>0</v>
      </c>
      <c r="F107" s="92">
        <v>1</v>
      </c>
      <c r="G107" s="92">
        <v>2</v>
      </c>
      <c r="H107" s="93">
        <v>3</v>
      </c>
    </row>
    <row r="108" spans="2:8" s="6" customFormat="1" ht="26.25" customHeight="1">
      <c r="B108" s="90" t="s">
        <v>368</v>
      </c>
      <c r="C108" s="91" t="s">
        <v>1106</v>
      </c>
      <c r="D108" s="88">
        <v>1</v>
      </c>
      <c r="E108" s="88">
        <v>0</v>
      </c>
      <c r="F108" s="88">
        <v>0</v>
      </c>
      <c r="G108" s="88">
        <v>1</v>
      </c>
      <c r="H108" s="89">
        <v>1</v>
      </c>
    </row>
    <row r="109" spans="2:8" s="6" customFormat="1" ht="26.25" customHeight="1">
      <c r="B109" s="94" t="s">
        <v>369</v>
      </c>
      <c r="C109" s="91" t="s">
        <v>913</v>
      </c>
      <c r="D109" s="92">
        <v>1</v>
      </c>
      <c r="E109" s="92">
        <v>0</v>
      </c>
      <c r="F109" s="92">
        <v>0</v>
      </c>
      <c r="G109" s="92">
        <v>2</v>
      </c>
      <c r="H109" s="93">
        <v>2</v>
      </c>
    </row>
    <row r="110" spans="2:8" s="6" customFormat="1" ht="50.25" customHeight="1">
      <c r="B110" s="90" t="s">
        <v>370</v>
      </c>
      <c r="C110" s="91" t="s">
        <v>913</v>
      </c>
      <c r="D110" s="88">
        <v>0</v>
      </c>
      <c r="E110" s="88">
        <v>0</v>
      </c>
      <c r="F110" s="88">
        <v>3</v>
      </c>
      <c r="G110" s="88">
        <v>11</v>
      </c>
      <c r="H110" s="89">
        <v>14</v>
      </c>
    </row>
    <row r="111" spans="2:8" s="6" customFormat="1" ht="44.25" customHeight="1">
      <c r="B111" s="90" t="s">
        <v>987</v>
      </c>
      <c r="C111" s="91" t="s">
        <v>1106</v>
      </c>
      <c r="D111" s="88">
        <v>0</v>
      </c>
      <c r="E111" s="88">
        <v>0</v>
      </c>
      <c r="F111" s="88">
        <v>0</v>
      </c>
      <c r="G111" s="88">
        <v>5</v>
      </c>
      <c r="H111" s="89">
        <v>5</v>
      </c>
    </row>
    <row r="112" spans="2:8" s="6" customFormat="1" ht="63" customHeight="1">
      <c r="B112" s="99" t="s">
        <v>384</v>
      </c>
      <c r="C112" s="105" t="s">
        <v>1151</v>
      </c>
      <c r="D112" s="95">
        <v>0</v>
      </c>
      <c r="E112" s="95">
        <v>0</v>
      </c>
      <c r="F112" s="95">
        <v>0</v>
      </c>
      <c r="G112" s="95">
        <v>1</v>
      </c>
      <c r="H112" s="96">
        <v>1</v>
      </c>
    </row>
    <row r="113" spans="2:8" s="6" customFormat="1" ht="33.75" customHeight="1">
      <c r="B113" s="100" t="s">
        <v>798</v>
      </c>
      <c r="C113" s="115" t="s">
        <v>1106</v>
      </c>
      <c r="D113" s="104">
        <v>0</v>
      </c>
      <c r="E113" s="104">
        <v>0</v>
      </c>
      <c r="F113" s="111">
        <v>0</v>
      </c>
      <c r="G113" s="111">
        <v>1</v>
      </c>
      <c r="H113" s="112">
        <v>1</v>
      </c>
    </row>
    <row r="114" spans="2:8" s="6" customFormat="1" ht="29.25" customHeight="1">
      <c r="B114" s="98" t="s">
        <v>385</v>
      </c>
      <c r="C114" s="115" t="s">
        <v>1106</v>
      </c>
      <c r="D114" s="104">
        <v>0</v>
      </c>
      <c r="E114" s="104">
        <v>0</v>
      </c>
      <c r="F114" s="111"/>
      <c r="G114" s="111">
        <v>3</v>
      </c>
      <c r="H114" s="112">
        <v>3</v>
      </c>
    </row>
    <row r="115" spans="2:8" s="6" customFormat="1" ht="87" customHeight="1">
      <c r="B115" s="107" t="s">
        <v>797</v>
      </c>
      <c r="C115" s="102" t="s">
        <v>1106</v>
      </c>
      <c r="D115" s="88">
        <v>1</v>
      </c>
      <c r="E115" s="88">
        <v>1</v>
      </c>
      <c r="F115" s="88">
        <v>0</v>
      </c>
      <c r="G115" s="88">
        <v>3</v>
      </c>
      <c r="H115" s="89">
        <v>3</v>
      </c>
    </row>
    <row r="116" spans="2:8" s="6" customFormat="1" ht="102.75" customHeight="1">
      <c r="B116" s="107" t="s">
        <v>386</v>
      </c>
      <c r="C116" s="102" t="s">
        <v>1106</v>
      </c>
      <c r="D116" s="88">
        <v>0</v>
      </c>
      <c r="E116" s="88">
        <v>1</v>
      </c>
      <c r="F116" s="88">
        <v>1</v>
      </c>
      <c r="G116" s="88">
        <v>3</v>
      </c>
      <c r="H116" s="89">
        <v>4</v>
      </c>
    </row>
    <row r="117" spans="2:8" s="6" customFormat="1" ht="32.25" customHeight="1">
      <c r="B117" s="135" t="s">
        <v>387</v>
      </c>
      <c r="C117" s="115" t="s">
        <v>1106</v>
      </c>
      <c r="D117" s="104">
        <v>0</v>
      </c>
      <c r="E117" s="104">
        <v>0</v>
      </c>
      <c r="F117" s="111">
        <v>0</v>
      </c>
      <c r="G117" s="111">
        <v>2</v>
      </c>
      <c r="H117" s="112" t="s">
        <v>388</v>
      </c>
    </row>
    <row r="118" spans="2:8" s="25" customFormat="1" ht="79.5" customHeight="1">
      <c r="B118" s="333" t="s">
        <v>1164</v>
      </c>
      <c r="C118" s="331"/>
      <c r="D118" s="331"/>
      <c r="E118" s="331"/>
      <c r="F118" s="331"/>
      <c r="G118" s="331"/>
      <c r="H118" s="334"/>
    </row>
    <row r="119" spans="2:8" s="6" customFormat="1" ht="42" customHeight="1">
      <c r="B119" s="101" t="s">
        <v>389</v>
      </c>
      <c r="C119" s="91" t="s">
        <v>1106</v>
      </c>
      <c r="D119" s="88">
        <v>0</v>
      </c>
      <c r="E119" s="88">
        <v>0</v>
      </c>
      <c r="F119" s="88">
        <v>1</v>
      </c>
      <c r="G119" s="88">
        <v>4</v>
      </c>
      <c r="H119" s="89">
        <v>5</v>
      </c>
    </row>
    <row r="120" spans="2:8" s="6" customFormat="1" ht="39.75" customHeight="1">
      <c r="B120" s="101" t="s">
        <v>390</v>
      </c>
      <c r="C120" s="91" t="s">
        <v>1106</v>
      </c>
      <c r="D120" s="88">
        <v>0</v>
      </c>
      <c r="E120" s="88">
        <v>0</v>
      </c>
      <c r="F120" s="88">
        <v>2</v>
      </c>
      <c r="G120" s="88">
        <v>3</v>
      </c>
      <c r="H120" s="89">
        <v>5</v>
      </c>
    </row>
    <row r="121" spans="2:8" s="6" customFormat="1" ht="49.5" customHeight="1">
      <c r="B121" s="101" t="s">
        <v>391</v>
      </c>
      <c r="C121" s="91" t="s">
        <v>1106</v>
      </c>
      <c r="D121" s="88">
        <v>0</v>
      </c>
      <c r="E121" s="88">
        <v>0</v>
      </c>
      <c r="F121" s="88">
        <v>2</v>
      </c>
      <c r="G121" s="88">
        <v>5</v>
      </c>
      <c r="H121" s="89">
        <v>7</v>
      </c>
    </row>
    <row r="122" spans="2:8" s="6" customFormat="1" ht="40.5" customHeight="1">
      <c r="B122" s="101" t="s">
        <v>126</v>
      </c>
      <c r="C122" s="91" t="s">
        <v>1106</v>
      </c>
      <c r="D122" s="88">
        <v>0</v>
      </c>
      <c r="E122" s="88">
        <v>0</v>
      </c>
      <c r="F122" s="88">
        <v>1</v>
      </c>
      <c r="G122" s="88">
        <v>8</v>
      </c>
      <c r="H122" s="89">
        <v>9</v>
      </c>
    </row>
    <row r="123" spans="2:8" s="6" customFormat="1" ht="60" customHeight="1">
      <c r="B123" s="101" t="s">
        <v>631</v>
      </c>
      <c r="C123" s="91" t="s">
        <v>1106</v>
      </c>
      <c r="D123" s="88">
        <v>0</v>
      </c>
      <c r="E123" s="88">
        <v>0</v>
      </c>
      <c r="F123" s="88">
        <v>1</v>
      </c>
      <c r="G123" s="88">
        <v>5</v>
      </c>
      <c r="H123" s="89">
        <v>6</v>
      </c>
    </row>
    <row r="124" spans="2:8" s="6" customFormat="1" ht="39.75" customHeight="1">
      <c r="B124" s="101" t="s">
        <v>1165</v>
      </c>
      <c r="C124" s="91" t="s">
        <v>1106</v>
      </c>
      <c r="D124" s="88">
        <v>0</v>
      </c>
      <c r="E124" s="88">
        <v>0</v>
      </c>
      <c r="F124" s="88">
        <v>1</v>
      </c>
      <c r="G124" s="88">
        <v>6</v>
      </c>
      <c r="H124" s="89">
        <v>7</v>
      </c>
    </row>
    <row r="125" spans="2:8" s="6" customFormat="1" ht="39.75" customHeight="1">
      <c r="B125" s="101" t="s">
        <v>1166</v>
      </c>
      <c r="C125" s="91" t="s">
        <v>1106</v>
      </c>
      <c r="D125" s="88">
        <v>0</v>
      </c>
      <c r="E125" s="88">
        <v>0</v>
      </c>
      <c r="F125" s="88">
        <v>12</v>
      </c>
      <c r="G125" s="88">
        <v>24</v>
      </c>
      <c r="H125" s="89">
        <v>36</v>
      </c>
    </row>
    <row r="126" spans="2:8" s="6" customFormat="1" ht="49.5" customHeight="1">
      <c r="B126" s="101" t="s">
        <v>777</v>
      </c>
      <c r="C126" s="91" t="s">
        <v>1106</v>
      </c>
      <c r="D126" s="88">
        <v>0</v>
      </c>
      <c r="E126" s="88">
        <v>0</v>
      </c>
      <c r="F126" s="88">
        <v>1</v>
      </c>
      <c r="G126" s="88">
        <v>6</v>
      </c>
      <c r="H126" s="89">
        <v>7</v>
      </c>
    </row>
    <row r="127" spans="2:8" s="6" customFormat="1" ht="49.5" customHeight="1">
      <c r="B127" s="101" t="s">
        <v>778</v>
      </c>
      <c r="C127" s="91" t="s">
        <v>1106</v>
      </c>
      <c r="D127" s="88">
        <v>0</v>
      </c>
      <c r="E127" s="88">
        <v>0</v>
      </c>
      <c r="F127" s="88">
        <v>1</v>
      </c>
      <c r="G127" s="88">
        <v>6</v>
      </c>
      <c r="H127" s="89">
        <v>7</v>
      </c>
    </row>
    <row r="128" spans="2:8" s="6" customFormat="1" ht="60" customHeight="1">
      <c r="B128" s="333" t="s">
        <v>1167</v>
      </c>
      <c r="C128" s="331"/>
      <c r="D128" s="331"/>
      <c r="E128" s="331"/>
      <c r="F128" s="331"/>
      <c r="G128" s="331"/>
      <c r="H128" s="334"/>
    </row>
    <row r="129" spans="2:8" ht="49.5" customHeight="1">
      <c r="B129" s="101" t="s">
        <v>1168</v>
      </c>
      <c r="C129" s="117" t="s">
        <v>1106</v>
      </c>
      <c r="D129" s="113">
        <v>6</v>
      </c>
      <c r="E129" s="113">
        <v>10</v>
      </c>
      <c r="F129" s="113">
        <v>14</v>
      </c>
      <c r="G129" s="113">
        <v>18</v>
      </c>
      <c r="H129" s="114">
        <v>32</v>
      </c>
    </row>
    <row r="130" spans="2:8" ht="45.75" customHeight="1">
      <c r="B130" s="101" t="s">
        <v>1169</v>
      </c>
      <c r="C130" s="91" t="s">
        <v>1106</v>
      </c>
      <c r="D130" s="95">
        <v>0</v>
      </c>
      <c r="E130" s="95">
        <v>0</v>
      </c>
      <c r="F130" s="95">
        <v>0</v>
      </c>
      <c r="G130" s="95">
        <v>3</v>
      </c>
      <c r="H130" s="114" t="s">
        <v>779</v>
      </c>
    </row>
    <row r="131" spans="2:8" ht="47.25" customHeight="1">
      <c r="B131" s="101" t="s">
        <v>1267</v>
      </c>
      <c r="C131" s="91" t="s">
        <v>1106</v>
      </c>
      <c r="D131" s="95">
        <v>0</v>
      </c>
      <c r="E131" s="95">
        <v>0</v>
      </c>
      <c r="F131" s="95">
        <v>1</v>
      </c>
      <c r="G131" s="95">
        <v>8</v>
      </c>
      <c r="H131" s="114">
        <v>9</v>
      </c>
    </row>
    <row r="132" spans="2:8" ht="23.25" customHeight="1">
      <c r="B132" s="101" t="s">
        <v>1268</v>
      </c>
      <c r="C132" s="91" t="s">
        <v>1106</v>
      </c>
      <c r="D132" s="95">
        <v>0</v>
      </c>
      <c r="E132" s="95">
        <v>0</v>
      </c>
      <c r="F132" s="95">
        <v>12</v>
      </c>
      <c r="G132" s="95">
        <v>22</v>
      </c>
      <c r="H132" s="114">
        <v>34</v>
      </c>
    </row>
    <row r="133" spans="2:8" ht="23.25" customHeight="1">
      <c r="B133" s="101" t="s">
        <v>1269</v>
      </c>
      <c r="C133" s="91" t="s">
        <v>1106</v>
      </c>
      <c r="D133" s="95">
        <v>0</v>
      </c>
      <c r="E133" s="95">
        <v>0</v>
      </c>
      <c r="F133" s="95">
        <v>0</v>
      </c>
      <c r="G133" s="95">
        <v>1</v>
      </c>
      <c r="H133" s="114">
        <v>1</v>
      </c>
    </row>
    <row r="134" spans="2:8" ht="47.25" customHeight="1">
      <c r="B134" s="97" t="s">
        <v>593</v>
      </c>
      <c r="C134" s="91" t="s">
        <v>1107</v>
      </c>
      <c r="D134" s="95">
        <v>19</v>
      </c>
      <c r="E134" s="95">
        <v>20</v>
      </c>
      <c r="F134" s="95">
        <v>30</v>
      </c>
      <c r="G134" s="95">
        <v>40</v>
      </c>
      <c r="H134" s="96">
        <f>F134+G134</f>
        <v>70</v>
      </c>
    </row>
    <row r="135" spans="2:8" ht="44.25" customHeight="1">
      <c r="B135" s="97" t="s">
        <v>594</v>
      </c>
      <c r="C135" s="91" t="s">
        <v>1107</v>
      </c>
      <c r="D135" s="92">
        <v>0</v>
      </c>
      <c r="E135" s="92">
        <v>0</v>
      </c>
      <c r="F135" s="95">
        <v>6</v>
      </c>
      <c r="G135" s="95">
        <v>8</v>
      </c>
      <c r="H135" s="96">
        <f>F135+G135</f>
        <v>14</v>
      </c>
    </row>
    <row r="136" spans="2:8" ht="23.25" customHeight="1">
      <c r="B136" s="94" t="s">
        <v>595</v>
      </c>
      <c r="C136" s="91" t="s">
        <v>120</v>
      </c>
      <c r="D136" s="92">
        <v>0</v>
      </c>
      <c r="E136" s="92">
        <v>0</v>
      </c>
      <c r="F136" s="95">
        <v>2</v>
      </c>
      <c r="G136" s="95">
        <v>4</v>
      </c>
      <c r="H136" s="89">
        <f>F136+G136</f>
        <v>6</v>
      </c>
    </row>
    <row r="137" spans="2:8" ht="34.5" customHeight="1">
      <c r="B137" s="90" t="s">
        <v>935</v>
      </c>
      <c r="C137" s="91" t="s">
        <v>1106</v>
      </c>
      <c r="D137" s="95">
        <v>0</v>
      </c>
      <c r="E137" s="95">
        <v>0</v>
      </c>
      <c r="F137" s="95">
        <v>50</v>
      </c>
      <c r="G137" s="95">
        <v>0</v>
      </c>
      <c r="H137" s="96">
        <v>50</v>
      </c>
    </row>
    <row r="138" spans="2:8" ht="18.75" customHeight="1">
      <c r="B138" s="90" t="s">
        <v>936</v>
      </c>
      <c r="C138" s="91" t="s">
        <v>1107</v>
      </c>
      <c r="D138" s="95">
        <v>0</v>
      </c>
      <c r="E138" s="95">
        <v>1</v>
      </c>
      <c r="F138" s="95">
        <v>1</v>
      </c>
      <c r="G138" s="95">
        <v>6</v>
      </c>
      <c r="H138" s="96">
        <v>7</v>
      </c>
    </row>
    <row r="139" spans="2:8" ht="128.25" customHeight="1">
      <c r="B139" s="107" t="s">
        <v>392</v>
      </c>
      <c r="C139" s="102" t="s">
        <v>1106</v>
      </c>
      <c r="D139" s="88">
        <v>0</v>
      </c>
      <c r="E139" s="88">
        <v>0</v>
      </c>
      <c r="F139" s="88">
        <v>0</v>
      </c>
      <c r="G139" s="88">
        <v>3</v>
      </c>
      <c r="H139" s="89">
        <v>3</v>
      </c>
    </row>
    <row r="140" spans="2:8" ht="28.5" customHeight="1">
      <c r="B140" s="147" t="s">
        <v>393</v>
      </c>
      <c r="C140" s="91" t="s">
        <v>1152</v>
      </c>
      <c r="D140" s="146">
        <v>0.1</v>
      </c>
      <c r="E140" s="146">
        <v>0.2</v>
      </c>
      <c r="F140" s="146">
        <v>1.1</v>
      </c>
      <c r="G140" s="146">
        <v>1.3</v>
      </c>
      <c r="H140" s="143">
        <v>2.4</v>
      </c>
    </row>
    <row r="141" spans="2:8" ht="29.25" customHeight="1">
      <c r="B141" s="147" t="s">
        <v>916</v>
      </c>
      <c r="C141" s="91" t="s">
        <v>1106</v>
      </c>
      <c r="D141" s="117">
        <v>1</v>
      </c>
      <c r="E141" s="117">
        <v>1</v>
      </c>
      <c r="F141" s="117">
        <v>2</v>
      </c>
      <c r="G141" s="117">
        <v>2</v>
      </c>
      <c r="H141" s="144">
        <v>4</v>
      </c>
    </row>
    <row r="142" spans="2:8" ht="30.75" customHeight="1">
      <c r="B142" s="147" t="s">
        <v>917</v>
      </c>
      <c r="C142" s="91" t="s">
        <v>1106</v>
      </c>
      <c r="D142" s="117">
        <v>0</v>
      </c>
      <c r="E142" s="117">
        <v>0</v>
      </c>
      <c r="F142" s="117">
        <v>0</v>
      </c>
      <c r="G142" s="117">
        <v>1</v>
      </c>
      <c r="H142" s="145">
        <v>1</v>
      </c>
    </row>
    <row r="143" spans="1:8" s="6" customFormat="1" ht="79.5" customHeight="1">
      <c r="A143" s="6" t="s">
        <v>941</v>
      </c>
      <c r="B143" s="330" t="s">
        <v>0</v>
      </c>
      <c r="C143" s="331"/>
      <c r="D143" s="331"/>
      <c r="E143" s="331"/>
      <c r="F143" s="331"/>
      <c r="G143" s="331"/>
      <c r="H143" s="332"/>
    </row>
    <row r="144" spans="2:8" s="6" customFormat="1" ht="28.5" customHeight="1">
      <c r="B144" s="99" t="s">
        <v>609</v>
      </c>
      <c r="C144" s="91" t="s">
        <v>1179</v>
      </c>
      <c r="D144" s="95">
        <v>0</v>
      </c>
      <c r="E144" s="95">
        <v>0</v>
      </c>
      <c r="F144" s="95">
        <v>1</v>
      </c>
      <c r="G144" s="95">
        <v>10</v>
      </c>
      <c r="H144" s="96" t="s">
        <v>610</v>
      </c>
    </row>
    <row r="145" spans="2:8" s="6" customFormat="1" ht="27" customHeight="1">
      <c r="B145" s="99" t="s">
        <v>540</v>
      </c>
      <c r="C145" s="91" t="s">
        <v>1179</v>
      </c>
      <c r="D145" s="95">
        <v>0</v>
      </c>
      <c r="E145" s="95">
        <v>0</v>
      </c>
      <c r="F145" s="95">
        <v>2</v>
      </c>
      <c r="G145" s="95">
        <v>8</v>
      </c>
      <c r="H145" s="96">
        <v>10</v>
      </c>
    </row>
    <row r="146" spans="2:8" s="6" customFormat="1" ht="51" customHeight="1">
      <c r="B146" s="99" t="s">
        <v>123</v>
      </c>
      <c r="C146" s="91" t="s">
        <v>1179</v>
      </c>
      <c r="D146" s="95">
        <v>0</v>
      </c>
      <c r="E146" s="95">
        <v>0</v>
      </c>
      <c r="F146" s="95">
        <v>2</v>
      </c>
      <c r="G146" s="95">
        <v>7</v>
      </c>
      <c r="H146" s="96" t="s">
        <v>612</v>
      </c>
    </row>
    <row r="147" spans="2:8" s="6" customFormat="1" ht="38.25" customHeight="1">
      <c r="B147" s="99" t="s">
        <v>124</v>
      </c>
      <c r="C147" s="91" t="s">
        <v>1179</v>
      </c>
      <c r="D147" s="95">
        <v>0</v>
      </c>
      <c r="E147" s="95">
        <v>0</v>
      </c>
      <c r="F147" s="95">
        <v>1</v>
      </c>
      <c r="G147" s="95">
        <v>2</v>
      </c>
      <c r="H147" s="96">
        <v>3</v>
      </c>
    </row>
    <row r="148" spans="2:8" ht="51.75" customHeight="1">
      <c r="B148" s="116" t="s">
        <v>663</v>
      </c>
      <c r="C148" s="91" t="s">
        <v>1179</v>
      </c>
      <c r="D148" s="113">
        <v>0</v>
      </c>
      <c r="E148" s="113">
        <v>0</v>
      </c>
      <c r="F148" s="113">
        <v>0</v>
      </c>
      <c r="G148" s="113">
        <v>1</v>
      </c>
      <c r="H148" s="114" t="s">
        <v>918</v>
      </c>
    </row>
    <row r="149" spans="1:8" s="6" customFormat="1" ht="40.5" customHeight="1">
      <c r="A149" s="6" t="s">
        <v>941</v>
      </c>
      <c r="B149" s="333" t="s">
        <v>664</v>
      </c>
      <c r="C149" s="331"/>
      <c r="D149" s="331"/>
      <c r="E149" s="331"/>
      <c r="F149" s="331"/>
      <c r="G149" s="331"/>
      <c r="H149" s="334"/>
    </row>
    <row r="150" spans="2:8" s="6" customFormat="1" ht="40.5" customHeight="1">
      <c r="B150" s="99" t="s">
        <v>919</v>
      </c>
      <c r="C150" s="91" t="s">
        <v>920</v>
      </c>
      <c r="D150" s="136">
        <v>0.6</v>
      </c>
      <c r="E150" s="136">
        <v>0</v>
      </c>
      <c r="F150" s="136">
        <v>10</v>
      </c>
      <c r="G150" s="136">
        <v>1</v>
      </c>
      <c r="H150" s="137">
        <v>11</v>
      </c>
    </row>
    <row r="151" spans="2:8" s="6" customFormat="1" ht="40.5" customHeight="1">
      <c r="B151" s="99" t="s">
        <v>921</v>
      </c>
      <c r="C151" s="27" t="s">
        <v>922</v>
      </c>
      <c r="D151" s="138">
        <v>0</v>
      </c>
      <c r="E151" s="138">
        <v>0</v>
      </c>
      <c r="F151" s="138">
        <v>12</v>
      </c>
      <c r="G151" s="138">
        <v>0</v>
      </c>
      <c r="H151" s="139">
        <v>12</v>
      </c>
    </row>
    <row r="152" spans="2:8" s="6" customFormat="1" ht="28.5" customHeight="1">
      <c r="B152" s="99" t="s">
        <v>923</v>
      </c>
      <c r="C152" s="138" t="s">
        <v>1106</v>
      </c>
      <c r="D152" s="138">
        <v>2</v>
      </c>
      <c r="E152" s="138">
        <v>2</v>
      </c>
      <c r="F152" s="138">
        <v>10</v>
      </c>
      <c r="G152" s="138">
        <v>10</v>
      </c>
      <c r="H152" s="139">
        <v>20</v>
      </c>
    </row>
    <row r="153" spans="2:8" s="6" customFormat="1" ht="28.5" customHeight="1">
      <c r="B153" s="99" t="s">
        <v>924</v>
      </c>
      <c r="C153" s="138" t="s">
        <v>1107</v>
      </c>
      <c r="D153" s="138">
        <v>20</v>
      </c>
      <c r="E153" s="138">
        <v>20</v>
      </c>
      <c r="F153" s="138">
        <v>30</v>
      </c>
      <c r="G153" s="138">
        <v>40</v>
      </c>
      <c r="H153" s="139">
        <v>70</v>
      </c>
    </row>
    <row r="154" spans="2:8" s="6" customFormat="1" ht="30.75" customHeight="1">
      <c r="B154" s="99" t="s">
        <v>925</v>
      </c>
      <c r="C154" s="138" t="s">
        <v>926</v>
      </c>
      <c r="D154" s="138">
        <v>0</v>
      </c>
      <c r="E154" s="138">
        <v>0</v>
      </c>
      <c r="F154" s="138">
        <v>170</v>
      </c>
      <c r="G154" s="138">
        <v>0</v>
      </c>
      <c r="H154" s="139">
        <v>170</v>
      </c>
    </row>
    <row r="155" spans="2:8" s="6" customFormat="1" ht="28.5" customHeight="1">
      <c r="B155" s="99" t="s">
        <v>927</v>
      </c>
      <c r="C155" s="138" t="s">
        <v>1107</v>
      </c>
      <c r="D155" s="138">
        <v>2</v>
      </c>
      <c r="E155" s="138">
        <v>0</v>
      </c>
      <c r="F155" s="138">
        <v>0</v>
      </c>
      <c r="G155" s="138">
        <v>20</v>
      </c>
      <c r="H155" s="139">
        <v>20</v>
      </c>
    </row>
    <row r="156" spans="1:8" ht="51" customHeight="1">
      <c r="A156" s="6" t="s">
        <v>941</v>
      </c>
      <c r="B156" s="333" t="s">
        <v>37</v>
      </c>
      <c r="C156" s="331"/>
      <c r="D156" s="331"/>
      <c r="E156" s="331"/>
      <c r="F156" s="331"/>
      <c r="G156" s="331"/>
      <c r="H156" s="334"/>
    </row>
    <row r="157" spans="1:8" ht="45" customHeight="1">
      <c r="A157" s="6"/>
      <c r="B157" s="90" t="s">
        <v>731</v>
      </c>
      <c r="C157" s="91" t="s">
        <v>1106</v>
      </c>
      <c r="D157" s="88">
        <v>0</v>
      </c>
      <c r="E157" s="88">
        <v>0</v>
      </c>
      <c r="F157" s="88">
        <v>2</v>
      </c>
      <c r="G157" s="88">
        <v>5</v>
      </c>
      <c r="H157" s="89" t="s">
        <v>509</v>
      </c>
    </row>
    <row r="158" spans="1:8" ht="39.75" customHeight="1">
      <c r="A158" s="6"/>
      <c r="B158" s="90" t="s">
        <v>719</v>
      </c>
      <c r="C158" s="91" t="s">
        <v>1106</v>
      </c>
      <c r="D158" s="92">
        <v>0</v>
      </c>
      <c r="E158" s="92">
        <v>0</v>
      </c>
      <c r="F158" s="92">
        <v>0</v>
      </c>
      <c r="G158" s="92">
        <v>1</v>
      </c>
      <c r="H158" s="93">
        <v>1</v>
      </c>
    </row>
    <row r="159" spans="1:8" ht="32.25" customHeight="1">
      <c r="A159" s="6"/>
      <c r="B159" s="94" t="s">
        <v>720</v>
      </c>
      <c r="C159" s="91" t="s">
        <v>1106</v>
      </c>
      <c r="D159" s="92">
        <v>0</v>
      </c>
      <c r="E159" s="92">
        <v>0</v>
      </c>
      <c r="F159" s="92">
        <v>0</v>
      </c>
      <c r="G159" s="92">
        <v>3</v>
      </c>
      <c r="H159" s="93">
        <v>3</v>
      </c>
    </row>
    <row r="160" spans="1:8" ht="28.5" customHeight="1">
      <c r="A160" s="6"/>
      <c r="B160" s="94" t="s">
        <v>721</v>
      </c>
      <c r="C160" s="91" t="s">
        <v>1106</v>
      </c>
      <c r="D160" s="92">
        <v>0</v>
      </c>
      <c r="E160" s="92">
        <v>0</v>
      </c>
      <c r="F160" s="92">
        <v>1</v>
      </c>
      <c r="G160" s="92">
        <v>2</v>
      </c>
      <c r="H160" s="93">
        <v>3</v>
      </c>
    </row>
    <row r="161" spans="1:8" ht="34.5" customHeight="1">
      <c r="A161" s="6"/>
      <c r="B161" s="94" t="s">
        <v>722</v>
      </c>
      <c r="C161" s="91" t="s">
        <v>1107</v>
      </c>
      <c r="D161" s="92">
        <v>1</v>
      </c>
      <c r="E161" s="92">
        <v>2</v>
      </c>
      <c r="F161" s="92">
        <v>3</v>
      </c>
      <c r="G161" s="92">
        <v>3</v>
      </c>
      <c r="H161" s="93">
        <v>6</v>
      </c>
    </row>
    <row r="162" spans="1:8" ht="81.75" customHeight="1">
      <c r="A162" s="6"/>
      <c r="B162" s="107" t="s">
        <v>224</v>
      </c>
      <c r="C162" s="102" t="s">
        <v>1106</v>
      </c>
      <c r="D162" s="88">
        <v>0</v>
      </c>
      <c r="E162" s="88">
        <v>1</v>
      </c>
      <c r="F162" s="88">
        <v>1</v>
      </c>
      <c r="G162" s="88">
        <v>4</v>
      </c>
      <c r="H162" s="89">
        <v>5</v>
      </c>
    </row>
    <row r="163" spans="1:8" ht="69.75" customHeight="1">
      <c r="A163" s="6" t="s">
        <v>941</v>
      </c>
      <c r="B163" s="333" t="s">
        <v>38</v>
      </c>
      <c r="C163" s="331"/>
      <c r="D163" s="331"/>
      <c r="E163" s="331"/>
      <c r="F163" s="331"/>
      <c r="G163" s="331"/>
      <c r="H163" s="334"/>
    </row>
    <row r="164" spans="1:8" ht="55.5" customHeight="1">
      <c r="A164" s="6"/>
      <c r="B164" s="87" t="s">
        <v>225</v>
      </c>
      <c r="C164" s="91" t="s">
        <v>1107</v>
      </c>
      <c r="D164" s="88">
        <v>0</v>
      </c>
      <c r="E164" s="88">
        <v>1</v>
      </c>
      <c r="F164" s="88">
        <v>2</v>
      </c>
      <c r="G164" s="88">
        <v>10</v>
      </c>
      <c r="H164" s="89">
        <v>12</v>
      </c>
    </row>
    <row r="165" spans="1:8" ht="60.75" customHeight="1">
      <c r="A165" s="6"/>
      <c r="B165" s="148" t="s">
        <v>226</v>
      </c>
      <c r="C165" s="91" t="s">
        <v>1107</v>
      </c>
      <c r="D165" s="88">
        <v>0</v>
      </c>
      <c r="E165" s="88">
        <v>1</v>
      </c>
      <c r="F165" s="88">
        <v>5</v>
      </c>
      <c r="G165" s="88">
        <v>20</v>
      </c>
      <c r="H165" s="89">
        <v>25</v>
      </c>
    </row>
    <row r="166" spans="1:8" ht="51" customHeight="1">
      <c r="A166" s="6"/>
      <c r="B166" s="103" t="s">
        <v>675</v>
      </c>
      <c r="C166" s="117" t="s">
        <v>1107</v>
      </c>
      <c r="D166" s="117">
        <v>3</v>
      </c>
      <c r="E166" s="117">
        <v>4</v>
      </c>
      <c r="F166" s="117">
        <v>10</v>
      </c>
      <c r="G166" s="117">
        <v>70</v>
      </c>
      <c r="H166" s="118">
        <v>80</v>
      </c>
    </row>
    <row r="167" spans="1:8" ht="41.25" customHeight="1">
      <c r="A167" s="6"/>
      <c r="B167" s="87" t="s">
        <v>1262</v>
      </c>
      <c r="C167" s="117" t="s">
        <v>1107</v>
      </c>
      <c r="D167" s="95">
        <v>0</v>
      </c>
      <c r="E167" s="95">
        <v>0</v>
      </c>
      <c r="F167" s="95">
        <v>0</v>
      </c>
      <c r="G167" s="95">
        <v>2</v>
      </c>
      <c r="H167" s="96">
        <v>2</v>
      </c>
    </row>
    <row r="168" spans="2:8" ht="61.5" customHeight="1">
      <c r="B168" s="149" t="s">
        <v>988</v>
      </c>
      <c r="C168" s="102" t="s">
        <v>1106</v>
      </c>
      <c r="D168" s="88">
        <v>2</v>
      </c>
      <c r="E168" s="88">
        <v>2</v>
      </c>
      <c r="F168" s="88">
        <v>5</v>
      </c>
      <c r="G168" s="88">
        <f>-I168</f>
        <v>0</v>
      </c>
      <c r="H168" s="89">
        <v>5</v>
      </c>
    </row>
    <row r="169" spans="2:8" ht="51.75" customHeight="1">
      <c r="B169" s="333" t="s">
        <v>692</v>
      </c>
      <c r="C169" s="299"/>
      <c r="D169" s="299"/>
      <c r="E169" s="299"/>
      <c r="F169" s="299"/>
      <c r="G169" s="299"/>
      <c r="H169" s="348"/>
    </row>
    <row r="170" spans="2:8" ht="67.5">
      <c r="B170" s="55" t="s">
        <v>693</v>
      </c>
      <c r="C170" s="31" t="s">
        <v>1107</v>
      </c>
      <c r="D170" s="57">
        <v>0</v>
      </c>
      <c r="E170" s="57">
        <v>0</v>
      </c>
      <c r="F170" s="57">
        <v>15</v>
      </c>
      <c r="G170" s="57">
        <v>20</v>
      </c>
      <c r="H170" s="58">
        <v>35</v>
      </c>
    </row>
    <row r="171" spans="2:8" ht="22.5">
      <c r="B171" s="55" t="s">
        <v>694</v>
      </c>
      <c r="C171" s="31" t="s">
        <v>1107</v>
      </c>
      <c r="D171" s="57">
        <v>20</v>
      </c>
      <c r="E171" s="57">
        <v>70</v>
      </c>
      <c r="F171" s="57">
        <v>78</v>
      </c>
      <c r="G171" s="57">
        <v>95</v>
      </c>
      <c r="H171" s="58">
        <v>173</v>
      </c>
    </row>
    <row r="172" spans="2:8" ht="22.5">
      <c r="B172" s="55" t="s">
        <v>695</v>
      </c>
      <c r="C172" s="31" t="s">
        <v>1107</v>
      </c>
      <c r="D172" s="57">
        <v>0</v>
      </c>
      <c r="E172" s="57">
        <v>0</v>
      </c>
      <c r="F172" s="57">
        <v>0</v>
      </c>
      <c r="G172" s="57">
        <v>20</v>
      </c>
      <c r="H172" s="58">
        <v>20</v>
      </c>
    </row>
    <row r="173" spans="2:8" ht="33.75">
      <c r="B173" s="55" t="s">
        <v>1212</v>
      </c>
      <c r="C173" s="31" t="s">
        <v>1107</v>
      </c>
      <c r="D173" s="57">
        <v>0</v>
      </c>
      <c r="E173" s="57">
        <v>0</v>
      </c>
      <c r="F173" s="57">
        <v>20</v>
      </c>
      <c r="G173" s="57">
        <v>20</v>
      </c>
      <c r="H173" s="58">
        <v>40</v>
      </c>
    </row>
    <row r="174" spans="2:8" ht="12.75">
      <c r="B174" s="55" t="s">
        <v>1213</v>
      </c>
      <c r="C174" s="31" t="s">
        <v>1107</v>
      </c>
      <c r="D174" s="57">
        <v>5</v>
      </c>
      <c r="E174" s="57">
        <v>4</v>
      </c>
      <c r="F174" s="57">
        <v>4</v>
      </c>
      <c r="G174" s="57">
        <v>5</v>
      </c>
      <c r="H174" s="58">
        <v>9</v>
      </c>
    </row>
    <row r="175" spans="2:8" ht="12.75">
      <c r="B175" s="55" t="s">
        <v>1214</v>
      </c>
      <c r="C175" s="31" t="s">
        <v>1107</v>
      </c>
      <c r="D175" s="57"/>
      <c r="E175" s="57">
        <v>1</v>
      </c>
      <c r="F175" s="57">
        <v>1</v>
      </c>
      <c r="G175" s="57">
        <v>2</v>
      </c>
      <c r="H175" s="58">
        <v>3</v>
      </c>
    </row>
    <row r="176" spans="2:8" ht="99.75" customHeight="1">
      <c r="B176" s="333" t="s">
        <v>180</v>
      </c>
      <c r="C176" s="331"/>
      <c r="D176" s="331"/>
      <c r="E176" s="331"/>
      <c r="F176" s="331"/>
      <c r="G176" s="331"/>
      <c r="H176" s="334"/>
    </row>
    <row r="177" spans="2:8" ht="22.5" customHeight="1">
      <c r="B177" s="150" t="s">
        <v>214</v>
      </c>
      <c r="C177" s="31" t="s">
        <v>1107</v>
      </c>
      <c r="D177" s="57">
        <v>0</v>
      </c>
      <c r="E177" s="57">
        <v>0</v>
      </c>
      <c r="F177" s="57">
        <v>5</v>
      </c>
      <c r="G177" s="57">
        <v>10</v>
      </c>
      <c r="H177" s="58">
        <v>15</v>
      </c>
    </row>
    <row r="178" spans="2:8" ht="22.5">
      <c r="B178" s="55" t="s">
        <v>696</v>
      </c>
      <c r="C178" s="31" t="s">
        <v>1107</v>
      </c>
      <c r="D178" s="41">
        <v>0</v>
      </c>
      <c r="E178" s="41">
        <v>0</v>
      </c>
      <c r="F178" s="41">
        <v>20</v>
      </c>
      <c r="G178" s="41">
        <v>30</v>
      </c>
      <c r="H178" s="59">
        <v>50</v>
      </c>
    </row>
    <row r="179" spans="2:8" ht="22.5">
      <c r="B179" s="55" t="s">
        <v>215</v>
      </c>
      <c r="C179" s="31" t="s">
        <v>1107</v>
      </c>
      <c r="D179" s="41">
        <v>10</v>
      </c>
      <c r="E179" s="41">
        <v>13</v>
      </c>
      <c r="F179" s="41">
        <v>20</v>
      </c>
      <c r="G179" s="41">
        <v>27</v>
      </c>
      <c r="H179" s="59">
        <v>47</v>
      </c>
    </row>
    <row r="180" spans="2:8" ht="33.75">
      <c r="B180" s="55" t="s">
        <v>697</v>
      </c>
      <c r="C180" s="31" t="s">
        <v>1107</v>
      </c>
      <c r="D180" s="41">
        <v>20</v>
      </c>
      <c r="E180" s="41">
        <v>20</v>
      </c>
      <c r="F180" s="41">
        <v>23</v>
      </c>
      <c r="G180" s="41">
        <v>30</v>
      </c>
      <c r="H180" s="59">
        <v>53</v>
      </c>
    </row>
    <row r="181" spans="2:8" ht="56.25">
      <c r="B181" s="55" t="s">
        <v>698</v>
      </c>
      <c r="C181" s="31" t="s">
        <v>1107</v>
      </c>
      <c r="D181" s="41">
        <v>0</v>
      </c>
      <c r="E181" s="41">
        <v>10</v>
      </c>
      <c r="F181" s="41">
        <v>15</v>
      </c>
      <c r="G181" s="41">
        <v>20</v>
      </c>
      <c r="H181" s="59">
        <v>35</v>
      </c>
    </row>
    <row r="182" spans="2:8" ht="29.25" customHeight="1">
      <c r="B182" s="55" t="s">
        <v>699</v>
      </c>
      <c r="C182" s="31" t="s">
        <v>1107</v>
      </c>
      <c r="D182" s="41">
        <v>0</v>
      </c>
      <c r="E182" s="41">
        <v>40</v>
      </c>
      <c r="F182" s="41">
        <v>40</v>
      </c>
      <c r="G182" s="41">
        <v>45</v>
      </c>
      <c r="H182" s="59">
        <v>85</v>
      </c>
    </row>
    <row r="183" spans="2:8" ht="75.75" customHeight="1">
      <c r="B183" s="341" t="s">
        <v>1120</v>
      </c>
      <c r="C183" s="342"/>
      <c r="D183" s="342"/>
      <c r="E183" s="342"/>
      <c r="F183" s="342"/>
      <c r="G183" s="342"/>
      <c r="H183" s="343"/>
    </row>
    <row r="184" spans="2:8" ht="27" customHeight="1">
      <c r="B184" s="55" t="s">
        <v>1121</v>
      </c>
      <c r="C184" s="31" t="s">
        <v>1179</v>
      </c>
      <c r="D184" s="41">
        <v>0</v>
      </c>
      <c r="E184" s="41">
        <v>0</v>
      </c>
      <c r="F184" s="41">
        <v>1</v>
      </c>
      <c r="G184" s="41">
        <v>1</v>
      </c>
      <c r="H184" s="59">
        <v>2</v>
      </c>
    </row>
    <row r="185" spans="2:8" ht="33.75">
      <c r="B185" s="55" t="s">
        <v>1122</v>
      </c>
      <c r="C185" s="31" t="s">
        <v>1179</v>
      </c>
      <c r="D185" s="41">
        <v>0</v>
      </c>
      <c r="E185" s="41">
        <v>0</v>
      </c>
      <c r="F185" s="41">
        <v>0</v>
      </c>
      <c r="G185" s="41">
        <v>1</v>
      </c>
      <c r="H185" s="59">
        <v>1</v>
      </c>
    </row>
    <row r="186" spans="2:8" ht="33.75">
      <c r="B186" s="55" t="s">
        <v>678</v>
      </c>
      <c r="C186" s="31" t="s">
        <v>1179</v>
      </c>
      <c r="D186" s="41">
        <v>0</v>
      </c>
      <c r="E186" s="41">
        <v>0</v>
      </c>
      <c r="F186" s="41">
        <v>1</v>
      </c>
      <c r="G186" s="41">
        <v>1</v>
      </c>
      <c r="H186" s="59">
        <v>2</v>
      </c>
    </row>
    <row r="187" spans="2:8" ht="33.75">
      <c r="B187" s="55" t="s">
        <v>679</v>
      </c>
      <c r="C187" s="30" t="s">
        <v>1180</v>
      </c>
      <c r="D187" s="41">
        <v>1</v>
      </c>
      <c r="E187" s="41">
        <v>0</v>
      </c>
      <c r="F187" s="41">
        <v>1</v>
      </c>
      <c r="G187" s="41">
        <v>1</v>
      </c>
      <c r="H187" s="59">
        <v>2</v>
      </c>
    </row>
    <row r="188" spans="2:8" ht="22.5">
      <c r="B188" s="55" t="s">
        <v>757</v>
      </c>
      <c r="C188" s="31" t="s">
        <v>1179</v>
      </c>
      <c r="D188" s="41">
        <v>2</v>
      </c>
      <c r="E188" s="41">
        <v>3</v>
      </c>
      <c r="F188" s="41">
        <v>5</v>
      </c>
      <c r="G188" s="41">
        <v>8</v>
      </c>
      <c r="H188" s="59">
        <v>13</v>
      </c>
    </row>
    <row r="189" spans="2:8" ht="12.75">
      <c r="B189" s="36" t="s">
        <v>69</v>
      </c>
      <c r="C189" s="31" t="s">
        <v>1179</v>
      </c>
      <c r="D189" s="31">
        <v>3</v>
      </c>
      <c r="E189" s="31">
        <v>4</v>
      </c>
      <c r="F189" s="31">
        <v>4</v>
      </c>
      <c r="G189" s="31">
        <v>8</v>
      </c>
      <c r="H189" s="60">
        <v>12</v>
      </c>
    </row>
    <row r="190" spans="2:8" ht="12.75">
      <c r="B190" s="36" t="s">
        <v>70</v>
      </c>
      <c r="C190" s="31" t="s">
        <v>1179</v>
      </c>
      <c r="D190" s="31">
        <v>3</v>
      </c>
      <c r="E190" s="31">
        <v>3</v>
      </c>
      <c r="F190" s="31">
        <v>4</v>
      </c>
      <c r="G190" s="31">
        <v>5</v>
      </c>
      <c r="H190" s="60">
        <v>9</v>
      </c>
    </row>
    <row r="191" spans="2:8" ht="39" customHeight="1">
      <c r="B191" s="341" t="s">
        <v>71</v>
      </c>
      <c r="C191" s="342"/>
      <c r="D191" s="342"/>
      <c r="E191" s="342"/>
      <c r="F191" s="342"/>
      <c r="G191" s="342"/>
      <c r="H191" s="343"/>
    </row>
    <row r="192" spans="2:8" ht="33.75">
      <c r="B192" s="55" t="s">
        <v>72</v>
      </c>
      <c r="C192" s="31" t="s">
        <v>1179</v>
      </c>
      <c r="D192" s="41">
        <v>0</v>
      </c>
      <c r="E192" s="41">
        <v>0</v>
      </c>
      <c r="F192" s="41">
        <v>1</v>
      </c>
      <c r="G192" s="41">
        <v>0</v>
      </c>
      <c r="H192" s="59">
        <v>1</v>
      </c>
    </row>
    <row r="193" spans="2:8" ht="33.75">
      <c r="B193" s="55" t="s">
        <v>73</v>
      </c>
      <c r="C193" s="30" t="s">
        <v>1107</v>
      </c>
      <c r="D193" s="41">
        <v>0</v>
      </c>
      <c r="E193" s="41">
        <v>0</v>
      </c>
      <c r="F193" s="41">
        <v>5</v>
      </c>
      <c r="G193" s="41">
        <v>14</v>
      </c>
      <c r="H193" s="59">
        <v>19</v>
      </c>
    </row>
    <row r="194" spans="2:8" ht="33.75">
      <c r="B194" s="55" t="s">
        <v>702</v>
      </c>
      <c r="C194" s="31" t="s">
        <v>1179</v>
      </c>
      <c r="D194" s="41">
        <v>0</v>
      </c>
      <c r="E194" s="41">
        <v>0</v>
      </c>
      <c r="F194" s="41">
        <v>0</v>
      </c>
      <c r="G194" s="41">
        <v>1</v>
      </c>
      <c r="H194" s="59">
        <v>1</v>
      </c>
    </row>
    <row r="195" spans="2:8" ht="80.25" customHeight="1">
      <c r="B195" s="341" t="s">
        <v>992</v>
      </c>
      <c r="C195" s="342"/>
      <c r="D195" s="342"/>
      <c r="E195" s="342"/>
      <c r="F195" s="342"/>
      <c r="G195" s="342"/>
      <c r="H195" s="343"/>
    </row>
    <row r="196" spans="2:8" ht="33.75">
      <c r="B196" s="55" t="s">
        <v>758</v>
      </c>
      <c r="C196" s="30" t="s">
        <v>759</v>
      </c>
      <c r="D196" s="41">
        <v>8</v>
      </c>
      <c r="E196" s="41">
        <v>8</v>
      </c>
      <c r="F196" s="41">
        <v>9</v>
      </c>
      <c r="G196" s="41">
        <v>10</v>
      </c>
      <c r="H196" s="59">
        <v>19</v>
      </c>
    </row>
    <row r="197" spans="2:8" ht="22.5">
      <c r="B197" s="55" t="s">
        <v>760</v>
      </c>
      <c r="C197" s="31" t="s">
        <v>1179</v>
      </c>
      <c r="D197" s="41">
        <v>1</v>
      </c>
      <c r="E197" s="41">
        <f>-H695</f>
        <v>0</v>
      </c>
      <c r="F197" s="41">
        <v>1</v>
      </c>
      <c r="G197" s="41">
        <v>1</v>
      </c>
      <c r="H197" s="59">
        <v>2</v>
      </c>
    </row>
    <row r="198" spans="2:8" ht="33.75">
      <c r="B198" s="55" t="s">
        <v>993</v>
      </c>
      <c r="C198" s="30" t="s">
        <v>1107</v>
      </c>
      <c r="D198" s="41">
        <v>10</v>
      </c>
      <c r="E198" s="41">
        <v>15</v>
      </c>
      <c r="F198" s="41">
        <v>25</v>
      </c>
      <c r="G198" s="41">
        <v>30</v>
      </c>
      <c r="H198" s="59">
        <v>55</v>
      </c>
    </row>
    <row r="199" spans="2:8" ht="22.5">
      <c r="B199" s="55" t="s">
        <v>994</v>
      </c>
      <c r="C199" s="31" t="s">
        <v>761</v>
      </c>
      <c r="D199" s="41">
        <v>822</v>
      </c>
      <c r="E199" s="41">
        <v>1056</v>
      </c>
      <c r="F199" s="41">
        <v>1500</v>
      </c>
      <c r="G199" s="41">
        <v>2000</v>
      </c>
      <c r="H199" s="59">
        <v>3500</v>
      </c>
    </row>
    <row r="200" spans="2:8" ht="22.5">
      <c r="B200" s="55" t="s">
        <v>995</v>
      </c>
      <c r="C200" s="31" t="s">
        <v>1179</v>
      </c>
      <c r="D200" s="41">
        <v>7</v>
      </c>
      <c r="E200" s="41">
        <v>6</v>
      </c>
      <c r="F200" s="41">
        <v>15</v>
      </c>
      <c r="G200" s="41">
        <v>18</v>
      </c>
      <c r="H200" s="59">
        <v>33</v>
      </c>
    </row>
    <row r="201" spans="2:8" ht="72" customHeight="1">
      <c r="B201" s="341" t="s">
        <v>371</v>
      </c>
      <c r="C201" s="342"/>
      <c r="D201" s="342"/>
      <c r="E201" s="342"/>
      <c r="F201" s="342"/>
      <c r="G201" s="342"/>
      <c r="H201" s="343"/>
    </row>
    <row r="202" spans="2:8" ht="22.5">
      <c r="B202" s="55" t="s">
        <v>762</v>
      </c>
      <c r="C202" s="31" t="s">
        <v>1179</v>
      </c>
      <c r="D202" s="41">
        <v>1</v>
      </c>
      <c r="E202" s="41">
        <v>1</v>
      </c>
      <c r="F202" s="41">
        <v>5</v>
      </c>
      <c r="G202" s="41">
        <v>5</v>
      </c>
      <c r="H202" s="59">
        <v>10</v>
      </c>
    </row>
    <row r="203" spans="2:8" ht="12.75">
      <c r="B203" s="55" t="s">
        <v>763</v>
      </c>
      <c r="C203" s="31" t="s">
        <v>1179</v>
      </c>
      <c r="D203" s="41">
        <v>172</v>
      </c>
      <c r="E203" s="41">
        <v>190</v>
      </c>
      <c r="F203" s="41">
        <v>200</v>
      </c>
      <c r="G203" s="41">
        <v>210</v>
      </c>
      <c r="H203" s="59">
        <v>410</v>
      </c>
    </row>
    <row r="204" spans="2:8" ht="22.5">
      <c r="B204" s="55" t="s">
        <v>372</v>
      </c>
      <c r="C204" s="31" t="s">
        <v>1179</v>
      </c>
      <c r="D204" s="41">
        <v>0</v>
      </c>
      <c r="E204" s="41">
        <v>0</v>
      </c>
      <c r="F204" s="41">
        <v>10</v>
      </c>
      <c r="G204" s="41">
        <v>15</v>
      </c>
      <c r="H204" s="59">
        <v>25</v>
      </c>
    </row>
    <row r="205" spans="2:8" ht="70.5" customHeight="1">
      <c r="B205" s="333" t="s">
        <v>967</v>
      </c>
      <c r="C205" s="331"/>
      <c r="D205" s="331"/>
      <c r="E205" s="331"/>
      <c r="F205" s="331"/>
      <c r="G205" s="331"/>
      <c r="H205" s="334"/>
    </row>
    <row r="206" spans="2:8" ht="56.25" customHeight="1">
      <c r="B206" s="55" t="s">
        <v>794</v>
      </c>
      <c r="C206" s="30" t="s">
        <v>1179</v>
      </c>
      <c r="D206" s="32">
        <v>2</v>
      </c>
      <c r="E206" s="32">
        <v>4</v>
      </c>
      <c r="F206" s="32">
        <v>8</v>
      </c>
      <c r="G206" s="32">
        <v>15</v>
      </c>
      <c r="H206" s="128">
        <v>23</v>
      </c>
    </row>
    <row r="207" spans="2:8" ht="45">
      <c r="B207" s="55" t="s">
        <v>1031</v>
      </c>
      <c r="C207" s="30" t="s">
        <v>1107</v>
      </c>
      <c r="D207" s="32">
        <v>90</v>
      </c>
      <c r="E207" s="32">
        <v>160</v>
      </c>
      <c r="F207" s="32">
        <v>500</v>
      </c>
      <c r="G207" s="32">
        <v>1500</v>
      </c>
      <c r="H207" s="128">
        <v>2000</v>
      </c>
    </row>
    <row r="208" spans="2:8" ht="28.5" customHeight="1">
      <c r="B208" s="333" t="s">
        <v>795</v>
      </c>
      <c r="C208" s="331"/>
      <c r="D208" s="331"/>
      <c r="E208" s="331"/>
      <c r="F208" s="331"/>
      <c r="G208" s="331"/>
      <c r="H208" s="334"/>
    </row>
    <row r="209" spans="2:8" ht="33.75">
      <c r="B209" s="55" t="s">
        <v>796</v>
      </c>
      <c r="C209" s="30" t="s">
        <v>1179</v>
      </c>
      <c r="D209" s="32">
        <v>10</v>
      </c>
      <c r="E209" s="32">
        <v>20</v>
      </c>
      <c r="F209" s="32">
        <v>50</v>
      </c>
      <c r="G209" s="32">
        <v>80</v>
      </c>
      <c r="H209" s="128">
        <v>130</v>
      </c>
    </row>
    <row r="210" spans="2:8" ht="45">
      <c r="B210" s="55" t="s">
        <v>775</v>
      </c>
      <c r="C210" s="30" t="s">
        <v>549</v>
      </c>
      <c r="D210" s="32">
        <v>0</v>
      </c>
      <c r="E210" s="32">
        <v>0</v>
      </c>
      <c r="F210" s="32">
        <v>3</v>
      </c>
      <c r="G210" s="32">
        <v>8</v>
      </c>
      <c r="H210" s="128">
        <v>11</v>
      </c>
    </row>
    <row r="211" spans="2:8" ht="22.5">
      <c r="B211" s="55" t="s">
        <v>897</v>
      </c>
      <c r="C211" s="30" t="s">
        <v>1107</v>
      </c>
      <c r="D211" s="32">
        <v>0</v>
      </c>
      <c r="E211" s="32">
        <v>0</v>
      </c>
      <c r="F211" s="32">
        <v>20</v>
      </c>
      <c r="G211" s="32">
        <v>100</v>
      </c>
      <c r="H211" s="128">
        <v>120</v>
      </c>
    </row>
    <row r="212" spans="2:8" ht="40.5" customHeight="1">
      <c r="B212" s="333" t="s">
        <v>776</v>
      </c>
      <c r="C212" s="331"/>
      <c r="D212" s="331"/>
      <c r="E212" s="331"/>
      <c r="F212" s="331"/>
      <c r="G212" s="331"/>
      <c r="H212" s="334"/>
    </row>
    <row r="213" spans="2:8" ht="56.25">
      <c r="B213" s="55" t="s">
        <v>465</v>
      </c>
      <c r="C213" s="30" t="s">
        <v>548</v>
      </c>
      <c r="D213" s="32">
        <v>100</v>
      </c>
      <c r="E213" s="32">
        <v>200</v>
      </c>
      <c r="F213" s="32">
        <v>400</v>
      </c>
      <c r="G213" s="32">
        <v>800</v>
      </c>
      <c r="H213" s="128">
        <v>1200</v>
      </c>
    </row>
    <row r="214" spans="2:8" ht="56.25">
      <c r="B214" s="55" t="s">
        <v>466</v>
      </c>
      <c r="C214" s="30" t="s">
        <v>547</v>
      </c>
      <c r="D214" s="32">
        <v>200</v>
      </c>
      <c r="E214" s="32">
        <v>400</v>
      </c>
      <c r="F214" s="32">
        <v>800</v>
      </c>
      <c r="G214" s="32">
        <v>1600</v>
      </c>
      <c r="H214" s="128">
        <v>2400</v>
      </c>
    </row>
    <row r="215" spans="2:8" ht="41.25" customHeight="1">
      <c r="B215" s="333" t="s">
        <v>883</v>
      </c>
      <c r="C215" s="331"/>
      <c r="D215" s="331"/>
      <c r="E215" s="331"/>
      <c r="F215" s="331"/>
      <c r="G215" s="331"/>
      <c r="H215" s="334"/>
    </row>
    <row r="216" spans="2:8" ht="22.5">
      <c r="B216" s="55" t="s">
        <v>884</v>
      </c>
      <c r="C216" s="30" t="s">
        <v>1179</v>
      </c>
      <c r="D216" s="32">
        <v>3</v>
      </c>
      <c r="E216" s="32">
        <v>4</v>
      </c>
      <c r="F216" s="32">
        <v>5</v>
      </c>
      <c r="G216" s="32">
        <v>5</v>
      </c>
      <c r="H216" s="128">
        <v>10</v>
      </c>
    </row>
    <row r="217" spans="2:8" ht="25.5" customHeight="1">
      <c r="B217" s="55" t="s">
        <v>885</v>
      </c>
      <c r="C217" s="30" t="s">
        <v>1179</v>
      </c>
      <c r="D217" s="32">
        <v>5</v>
      </c>
      <c r="E217" s="32">
        <v>8</v>
      </c>
      <c r="F217" s="32">
        <v>12</v>
      </c>
      <c r="G217" s="32">
        <v>20</v>
      </c>
      <c r="H217" s="128">
        <v>32</v>
      </c>
    </row>
    <row r="218" spans="2:8" ht="26.25" customHeight="1">
      <c r="B218" s="55" t="s">
        <v>886</v>
      </c>
      <c r="C218" s="30" t="s">
        <v>1179</v>
      </c>
      <c r="D218" s="32">
        <v>10</v>
      </c>
      <c r="E218" s="32">
        <v>20</v>
      </c>
      <c r="F218" s="32">
        <v>40</v>
      </c>
      <c r="G218" s="32">
        <v>60</v>
      </c>
      <c r="H218" s="128">
        <v>100</v>
      </c>
    </row>
    <row r="219" spans="2:8" ht="42.75" customHeight="1">
      <c r="B219" s="55" t="s">
        <v>896</v>
      </c>
      <c r="C219" s="30" t="s">
        <v>1179</v>
      </c>
      <c r="D219" s="32">
        <v>8</v>
      </c>
      <c r="E219" s="32">
        <v>9</v>
      </c>
      <c r="F219" s="32">
        <v>12</v>
      </c>
      <c r="G219" s="32">
        <v>26</v>
      </c>
      <c r="H219" s="128">
        <v>38</v>
      </c>
    </row>
    <row r="220" spans="2:8" ht="41.25" customHeight="1">
      <c r="B220" s="55" t="s">
        <v>887</v>
      </c>
      <c r="C220" s="30" t="s">
        <v>546</v>
      </c>
      <c r="D220" s="57">
        <v>2500</v>
      </c>
      <c r="E220" s="57">
        <v>2800</v>
      </c>
      <c r="F220" s="57">
        <v>100000</v>
      </c>
      <c r="G220" s="57">
        <v>300000</v>
      </c>
      <c r="H220" s="58">
        <v>400000</v>
      </c>
    </row>
    <row r="221" spans="2:8" ht="42.75" customHeight="1">
      <c r="B221" s="333" t="s">
        <v>888</v>
      </c>
      <c r="C221" s="331"/>
      <c r="D221" s="331"/>
      <c r="E221" s="331"/>
      <c r="F221" s="331"/>
      <c r="G221" s="331"/>
      <c r="H221" s="334"/>
    </row>
    <row r="222" spans="2:8" ht="22.5">
      <c r="B222" s="55" t="s">
        <v>989</v>
      </c>
      <c r="C222" s="30" t="s">
        <v>1179</v>
      </c>
      <c r="D222" s="32">
        <v>0</v>
      </c>
      <c r="E222" s="32">
        <v>0</v>
      </c>
      <c r="F222" s="32">
        <v>1</v>
      </c>
      <c r="G222" s="32">
        <v>2</v>
      </c>
      <c r="H222" s="128">
        <v>3</v>
      </c>
    </row>
    <row r="223" spans="2:8" ht="22.5">
      <c r="B223" s="55" t="s">
        <v>990</v>
      </c>
      <c r="C223" s="30" t="s">
        <v>1179</v>
      </c>
      <c r="D223" s="32">
        <v>1</v>
      </c>
      <c r="E223" s="32">
        <v>2</v>
      </c>
      <c r="F223" s="32">
        <v>5</v>
      </c>
      <c r="G223" s="32">
        <v>10</v>
      </c>
      <c r="H223" s="128">
        <v>15</v>
      </c>
    </row>
    <row r="224" spans="2:8" ht="45">
      <c r="B224" s="55" t="s">
        <v>895</v>
      </c>
      <c r="C224" s="30" t="s">
        <v>1179</v>
      </c>
      <c r="D224" s="32">
        <v>10</v>
      </c>
      <c r="E224" s="32">
        <v>20</v>
      </c>
      <c r="F224" s="32">
        <v>40</v>
      </c>
      <c r="G224" s="32">
        <v>60</v>
      </c>
      <c r="H224" s="128">
        <v>100</v>
      </c>
    </row>
    <row r="225" spans="2:8" ht="22.5">
      <c r="B225" s="55" t="s">
        <v>749</v>
      </c>
      <c r="C225" s="30" t="s">
        <v>545</v>
      </c>
      <c r="D225" s="32">
        <v>1</v>
      </c>
      <c r="E225" s="32">
        <v>1</v>
      </c>
      <c r="F225" s="32">
        <v>4</v>
      </c>
      <c r="G225" s="32">
        <v>8</v>
      </c>
      <c r="H225" s="128">
        <v>12</v>
      </c>
    </row>
    <row r="226" spans="2:8" ht="45.75" thickBot="1">
      <c r="B226" s="55" t="s">
        <v>1209</v>
      </c>
      <c r="C226" s="66" t="s">
        <v>1107</v>
      </c>
      <c r="D226" s="32">
        <v>10</v>
      </c>
      <c r="E226" s="32">
        <v>20</v>
      </c>
      <c r="F226" s="32">
        <v>60</v>
      </c>
      <c r="G226" s="32">
        <v>100</v>
      </c>
      <c r="H226" s="128">
        <v>160</v>
      </c>
    </row>
    <row r="227" spans="2:8" ht="23.25" thickBot="1">
      <c r="B227" s="55" t="s">
        <v>991</v>
      </c>
      <c r="C227" s="66" t="s">
        <v>1107</v>
      </c>
      <c r="D227" s="32">
        <v>10</v>
      </c>
      <c r="E227" s="32">
        <v>20</v>
      </c>
      <c r="F227" s="32">
        <v>200</v>
      </c>
      <c r="G227" s="32">
        <v>1200</v>
      </c>
      <c r="H227" s="128">
        <v>1400</v>
      </c>
    </row>
    <row r="228" spans="2:8" ht="28.5" customHeight="1">
      <c r="B228" s="333" t="s">
        <v>82</v>
      </c>
      <c r="C228" s="299"/>
      <c r="D228" s="299"/>
      <c r="E228" s="299"/>
      <c r="F228" s="299"/>
      <c r="G228" s="299"/>
      <c r="H228" s="348"/>
    </row>
    <row r="229" spans="2:8" ht="23.25" thickBot="1">
      <c r="B229" s="55" t="s">
        <v>83</v>
      </c>
      <c r="C229" s="66" t="s">
        <v>1107</v>
      </c>
      <c r="D229" s="32">
        <v>50</v>
      </c>
      <c r="E229" s="32">
        <v>80</v>
      </c>
      <c r="F229" s="32">
        <v>150</v>
      </c>
      <c r="G229" s="32">
        <v>500</v>
      </c>
      <c r="H229" s="128">
        <v>650</v>
      </c>
    </row>
    <row r="230" spans="2:8" ht="30" customHeight="1">
      <c r="B230" s="333" t="s">
        <v>84</v>
      </c>
      <c r="C230" s="299"/>
      <c r="D230" s="299"/>
      <c r="E230" s="299"/>
      <c r="F230" s="299"/>
      <c r="G230" s="299"/>
      <c r="H230" s="348"/>
    </row>
    <row r="231" spans="2:8" ht="45">
      <c r="B231" s="55" t="s">
        <v>165</v>
      </c>
      <c r="C231" s="30" t="s">
        <v>1179</v>
      </c>
      <c r="D231" s="32">
        <v>5</v>
      </c>
      <c r="E231" s="32">
        <v>8</v>
      </c>
      <c r="F231" s="32">
        <v>12</v>
      </c>
      <c r="G231" s="32">
        <v>20</v>
      </c>
      <c r="H231" s="128">
        <v>32</v>
      </c>
    </row>
    <row r="232" spans="2:8" ht="84" customHeight="1" thickBot="1">
      <c r="B232" s="56" t="s">
        <v>121</v>
      </c>
      <c r="C232" s="66" t="s">
        <v>1107</v>
      </c>
      <c r="D232" s="86">
        <v>20</v>
      </c>
      <c r="E232" s="86">
        <v>40</v>
      </c>
      <c r="F232" s="86">
        <v>100</v>
      </c>
      <c r="G232" s="86">
        <v>300</v>
      </c>
      <c r="H232" s="129">
        <v>400</v>
      </c>
    </row>
    <row r="235" spans="2:8" ht="12.75">
      <c r="B235" s="14" t="s">
        <v>718</v>
      </c>
      <c r="C235"/>
      <c r="D235" s="14" t="s">
        <v>114</v>
      </c>
      <c r="E235" s="14"/>
      <c r="F235"/>
      <c r="G235" s="14"/>
      <c r="H235" s="14"/>
    </row>
    <row r="236" spans="2:8" ht="12.75">
      <c r="B236" s="14" t="s">
        <v>939</v>
      </c>
      <c r="C236"/>
      <c r="D236" s="14" t="s">
        <v>307</v>
      </c>
      <c r="E236" s="14"/>
      <c r="F236"/>
      <c r="G236" s="14"/>
      <c r="H236" s="14"/>
    </row>
    <row r="237" spans="2:8" ht="12.75">
      <c r="B237" s="14" t="s">
        <v>654</v>
      </c>
      <c r="C237"/>
      <c r="D237" s="14" t="s">
        <v>1016</v>
      </c>
      <c r="E237" s="14"/>
      <c r="F237"/>
      <c r="G237" s="14"/>
      <c r="H237" s="14"/>
    </row>
    <row r="238" spans="2:8" ht="12.75">
      <c r="B238" s="20" t="s">
        <v>618</v>
      </c>
      <c r="C238"/>
      <c r="D238" s="20" t="s">
        <v>113</v>
      </c>
      <c r="E238" s="20"/>
      <c r="F238"/>
      <c r="G238" s="20"/>
      <c r="H238" s="20"/>
    </row>
    <row r="239" spans="3:8" ht="12.75">
      <c r="C239"/>
      <c r="D239"/>
      <c r="E239"/>
      <c r="F239"/>
      <c r="G239"/>
      <c r="H239"/>
    </row>
    <row r="240" spans="2:8" ht="12.75">
      <c r="B240" s="9" t="s">
        <v>1204</v>
      </c>
      <c r="C240"/>
      <c r="D240" s="9" t="s">
        <v>1204</v>
      </c>
      <c r="E240" s="9"/>
      <c r="F240"/>
      <c r="G240" s="9"/>
      <c r="H240" s="9"/>
    </row>
  </sheetData>
  <sheetProtection/>
  <mergeCells count="38">
    <mergeCell ref="B183:H183"/>
    <mergeCell ref="B191:H191"/>
    <mergeCell ref="B195:H195"/>
    <mergeCell ref="B208:H208"/>
    <mergeCell ref="B230:H230"/>
    <mergeCell ref="B212:H212"/>
    <mergeCell ref="B215:H215"/>
    <mergeCell ref="B221:H221"/>
    <mergeCell ref="B228:H228"/>
    <mergeCell ref="F12:G12"/>
    <mergeCell ref="B201:H201"/>
    <mergeCell ref="B205:H205"/>
    <mergeCell ref="H12:H14"/>
    <mergeCell ref="B41:H41"/>
    <mergeCell ref="B16:H16"/>
    <mergeCell ref="B18:H18"/>
    <mergeCell ref="B51:H51"/>
    <mergeCell ref="B169:H169"/>
    <mergeCell ref="B176:H176"/>
    <mergeCell ref="B163:H163"/>
    <mergeCell ref="B156:H156"/>
    <mergeCell ref="B7:H7"/>
    <mergeCell ref="D13:D14"/>
    <mergeCell ref="B12:B14"/>
    <mergeCell ref="E13:E14"/>
    <mergeCell ref="C12:C14"/>
    <mergeCell ref="D12:E12"/>
    <mergeCell ref="F13:F14"/>
    <mergeCell ref="G13:G14"/>
    <mergeCell ref="B59:H59"/>
    <mergeCell ref="B75:H75"/>
    <mergeCell ref="B101:H101"/>
    <mergeCell ref="B118:H118"/>
    <mergeCell ref="B85:H85"/>
    <mergeCell ref="B143:H143"/>
    <mergeCell ref="B90:H90"/>
    <mergeCell ref="B128:H128"/>
    <mergeCell ref="B149:H149"/>
  </mergeCells>
  <printOptions/>
  <pageMargins left="0.3937007874015748" right="0" top="0.5905511811023623" bottom="0" header="0.11811023622047245" footer="0.5118110236220472"/>
  <pageSetup horizontalDpi="600" verticalDpi="600" orientation="landscape" paperSize="9" scale="110" r:id="rId1"/>
  <headerFooter alignWithMargins="0">
    <oddHeader>&amp;RСтраница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&lt;FCPF&gt;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Slavak</dc:creator>
  <cp:keywords/>
  <dc:description/>
  <cp:lastModifiedBy>USER</cp:lastModifiedBy>
  <cp:lastPrinted>2007-11-06T09:29:44Z</cp:lastPrinted>
  <dcterms:created xsi:type="dcterms:W3CDTF">2006-02-20T14:24:03Z</dcterms:created>
  <dcterms:modified xsi:type="dcterms:W3CDTF">2007-11-06T09:30:31Z</dcterms:modified>
  <cp:category/>
  <cp:version/>
  <cp:contentType/>
  <cp:contentStatus/>
</cp:coreProperties>
</file>